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Endstand" sheetId="1" r:id="rId1"/>
    <sheet name="Finale-A" sheetId="2" r:id="rId2"/>
    <sheet name="Finale-B" sheetId="3" r:id="rId3"/>
  </sheets>
  <definedNames>
    <definedName name="_xlnm.Print_Area" localSheetId="0">'Endstand'!$A$1:$X$15</definedName>
    <definedName name="_xlnm.Print_Area" localSheetId="1">'Finale-A'!$A$1:$AR$28</definedName>
    <definedName name="_xlnm.Print_Area" localSheetId="2">'Finale-B'!$A$1:$AR$28</definedName>
  </definedNames>
  <calcPr fullCalcOnLoad="1"/>
</workbook>
</file>

<file path=xl/sharedStrings.xml><?xml version="1.0" encoding="utf-8"?>
<sst xmlns="http://schemas.openxmlformats.org/spreadsheetml/2006/main" count="193" uniqueCount="72">
  <si>
    <t>:</t>
  </si>
  <si>
    <t>Bewerb:</t>
  </si>
  <si>
    <t>Spieltag:</t>
  </si>
  <si>
    <t>Spielort:</t>
  </si>
  <si>
    <t>ZEIT</t>
  </si>
  <si>
    <t>MANNSCHAFT</t>
  </si>
  <si>
    <t>ERGEBNIS</t>
  </si>
  <si>
    <t>ENDSTAND</t>
  </si>
  <si>
    <t>Punkte</t>
  </si>
  <si>
    <t>Torverh</t>
  </si>
  <si>
    <t>1.</t>
  </si>
  <si>
    <t>2.</t>
  </si>
  <si>
    <t>3.</t>
  </si>
  <si>
    <t>4.</t>
  </si>
  <si>
    <t>5.</t>
  </si>
  <si>
    <t>Veranstalter:</t>
  </si>
  <si>
    <t>SCHÜLERLIGA-FUSSBALL + KFV</t>
  </si>
  <si>
    <t>S C H Ü L E R L I G A    -    H A L L E N M E I S T E R S C H A F T        2 0 0 5</t>
  </si>
  <si>
    <t>HALLENFINALE - Gruppe A</t>
  </si>
  <si>
    <t>HALLENFINALE - Gruppe B</t>
  </si>
  <si>
    <t>SHS 1 Spittal</t>
  </si>
  <si>
    <t>SHS 1 St.Veit/Glan</t>
  </si>
  <si>
    <t>BG/BRG Lerchenfeld</t>
  </si>
  <si>
    <t>SHS 2 Klagenfurt</t>
  </si>
  <si>
    <t>Alpen-Adria-Gymnasium</t>
  </si>
  <si>
    <t>S C H Ü L E R L I G A    -    H A L L E N M E I S T E R S C H A F T        2 0 0 7</t>
  </si>
  <si>
    <t>Ballspielhalle Klagenfurt-Lerchenfeld</t>
  </si>
  <si>
    <t>Alpen Adria Gym.Völkermarkt</t>
  </si>
  <si>
    <t>HS 2 Feldkirchen</t>
  </si>
  <si>
    <t>HS 2 Villach-Lind</t>
  </si>
  <si>
    <t>HS Gmünd</t>
  </si>
  <si>
    <t>SHS 12 Klagenfurt</t>
  </si>
  <si>
    <t>ENDSTAND-Gruppe A</t>
  </si>
  <si>
    <t>ENDSTAND-Gruppe B</t>
  </si>
  <si>
    <r>
      <t xml:space="preserve">Turnierleitung: </t>
    </r>
    <r>
      <rPr>
        <sz val="12"/>
        <color indexed="18"/>
        <rFont val="Arial"/>
        <family val="2"/>
      </rPr>
      <t>Straßer, Pressinger (SL)</t>
    </r>
  </si>
  <si>
    <t xml:space="preserve">        Kainz, Hude (KFV)</t>
  </si>
  <si>
    <t>28.02.2007  -  FUTSAL</t>
  </si>
  <si>
    <r>
      <t>Turnierleitung:</t>
    </r>
    <r>
      <rPr>
        <sz val="12"/>
        <color indexed="18"/>
        <rFont val="Arial"/>
        <family val="2"/>
      </rPr>
      <t xml:space="preserve"> Straßer, Pressinger (SL)</t>
    </r>
  </si>
  <si>
    <t xml:space="preserve">    Kainz, Hude (KFV)</t>
  </si>
  <si>
    <t>HALLENFINALE</t>
  </si>
  <si>
    <t>PLATZ</t>
  </si>
  <si>
    <t>6.</t>
  </si>
  <si>
    <t>7.</t>
  </si>
  <si>
    <t>8.</t>
  </si>
  <si>
    <t>9.</t>
  </si>
  <si>
    <t>10.</t>
  </si>
  <si>
    <t>BG/BRG Villach-Perau</t>
  </si>
  <si>
    <r>
      <t>Schiedsrichter:</t>
    </r>
    <r>
      <rPr>
        <sz val="10"/>
        <color indexed="18"/>
        <rFont val="Arial"/>
        <family val="2"/>
      </rPr>
      <t xml:space="preserve"> Smoliner,Trinker,Hauk; Wieser, Granig, Müller</t>
    </r>
  </si>
  <si>
    <r>
      <t>Schiedsrichter:</t>
    </r>
    <r>
      <rPr>
        <sz val="10"/>
        <color indexed="18"/>
        <rFont val="Arial"/>
        <family val="2"/>
      </rPr>
      <t xml:space="preserve"> Smoliner,Trinker, Hauk; Wieser, Granig, Müller</t>
    </r>
  </si>
  <si>
    <t>BG/BRG Klagenfurt-Lerchenfeld</t>
  </si>
  <si>
    <t>5. Gruppe A - SHS 1 St.Veit</t>
  </si>
  <si>
    <t>5. Gruppe B - HS 2 Feldkirchen</t>
  </si>
  <si>
    <t>4.Gruppe A - SHS 12 Klagenfurt</t>
  </si>
  <si>
    <t>4. Gruppe B - HS 2 Villach-Lind</t>
  </si>
  <si>
    <t>3. Gruppe A - HS Gmünd</t>
  </si>
  <si>
    <t>3. Gruppe B - SHS 2 Klagenfurt</t>
  </si>
  <si>
    <t>Verlierer 1.A-2.B - BG Villach-Perau</t>
  </si>
  <si>
    <t>Verlierer 1.B-2.A - BG Lerchenfeld</t>
  </si>
  <si>
    <t>Sieger 1.A-2.B - SHS 1 Spittal</t>
  </si>
  <si>
    <t>Sieger 1.B-2.A - Alpen Adria Völk.</t>
  </si>
  <si>
    <t>1.Gruppe A - BG Villach-Perau</t>
  </si>
  <si>
    <t>2.Gruppe B - SHS 1 Spittal</t>
  </si>
  <si>
    <t>1.Gruppe B - Alpen Adria G.Völk.</t>
  </si>
  <si>
    <t>2. Gruppe A - BG/BRG Lerchenfeld</t>
  </si>
  <si>
    <t>Alpen Adria G.Völkerm.</t>
  </si>
  <si>
    <t>SHS 1 Spittal/Drau</t>
  </si>
  <si>
    <t>Alpen Adria Gymnasium Völkermarkt</t>
  </si>
  <si>
    <t>SHS 1 Spittal an der Drau</t>
  </si>
  <si>
    <t>SHS 2 Klagenfurt-Waidmannsdorf</t>
  </si>
  <si>
    <t>SHS 12 Klagenfurt-St.Ruprecht</t>
  </si>
  <si>
    <t>HS 2 Villach-Lind SHS</t>
  </si>
  <si>
    <t>SHS 1 St.Veit an der Glan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</si>
</sst>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h:mm"/>
  </numFmts>
  <fonts count="3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2"/>
      <name val="Verdana"/>
      <family val="2"/>
    </font>
    <font>
      <b/>
      <sz val="10"/>
      <color indexed="12"/>
      <name val="Verdana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2"/>
      <name val="Verdana"/>
      <family val="2"/>
    </font>
    <font>
      <sz val="11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i/>
      <sz val="10"/>
      <name val="Verdana"/>
      <family val="2"/>
    </font>
    <font>
      <b/>
      <sz val="20"/>
      <color indexed="12"/>
      <name val="Verdana"/>
      <family val="2"/>
    </font>
    <font>
      <sz val="18"/>
      <color indexed="12"/>
      <name val="Verdana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86" fontId="6" fillId="2" borderId="22" xfId="0" applyNumberFormat="1" applyFont="1" applyFill="1" applyBorder="1" applyAlignment="1">
      <alignment horizontal="center" vertical="center"/>
    </xf>
    <xf numFmtId="186" fontId="6" fillId="2" borderId="23" xfId="0" applyNumberFormat="1" applyFont="1" applyFill="1" applyBorder="1" applyAlignment="1">
      <alignment horizontal="center" vertical="center"/>
    </xf>
    <xf numFmtId="186" fontId="0" fillId="0" borderId="37" xfId="0" applyNumberFormat="1" applyFont="1" applyBorder="1" applyAlignment="1" applyProtection="1">
      <alignment horizontal="center" vertical="center"/>
      <protection locked="0"/>
    </xf>
    <xf numFmtId="186" fontId="0" fillId="0" borderId="29" xfId="0" applyNumberFormat="1" applyFont="1" applyBorder="1" applyAlignment="1" applyProtection="1">
      <alignment horizontal="center" vertical="center"/>
      <protection locked="0"/>
    </xf>
    <xf numFmtId="186" fontId="0" fillId="0" borderId="38" xfId="0" applyNumberFormat="1" applyFont="1" applyBorder="1" applyAlignment="1">
      <alignment horizontal="center" vertical="center"/>
    </xf>
    <xf numFmtId="186" fontId="0" fillId="0" borderId="3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86" fontId="0" fillId="0" borderId="39" xfId="0" applyNumberFormat="1" applyFont="1" applyBorder="1" applyAlignment="1">
      <alignment horizontal="center" vertical="center"/>
    </xf>
    <xf numFmtId="186" fontId="0" fillId="0" borderId="33" xfId="0" applyNumberFormat="1" applyFont="1" applyBorder="1" applyAlignment="1">
      <alignment horizontal="center" vertical="center"/>
    </xf>
    <xf numFmtId="186" fontId="0" fillId="0" borderId="40" xfId="0" applyNumberFormat="1" applyFont="1" applyBorder="1" applyAlignment="1">
      <alignment horizontal="center" vertical="center"/>
    </xf>
    <xf numFmtId="186" fontId="0" fillId="0" borderId="36" xfId="0" applyNumberFormat="1" applyFont="1" applyBorder="1" applyAlignment="1">
      <alignment horizontal="center" vertical="center"/>
    </xf>
    <xf numFmtId="186" fontId="0" fillId="0" borderId="37" xfId="0" applyNumberFormat="1" applyFont="1" applyBorder="1" applyAlignment="1">
      <alignment horizontal="center" vertical="center"/>
    </xf>
    <xf numFmtId="186" fontId="0" fillId="0" borderId="2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0" fillId="0" borderId="31" xfId="0" applyNumberFormat="1" applyFont="1" applyBorder="1" applyAlignment="1">
      <alignment horizontal="center" vertical="center"/>
    </xf>
    <xf numFmtId="0" fontId="20" fillId="0" borderId="7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5" fillId="0" borderId="3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49" fontId="23" fillId="0" borderId="37" xfId="0" applyNumberFormat="1" applyFont="1" applyBorder="1" applyAlignment="1" applyProtection="1">
      <alignment horizontal="center" vertical="center"/>
      <protection locked="0"/>
    </xf>
    <xf numFmtId="49" fontId="23" fillId="0" borderId="29" xfId="0" applyNumberFormat="1" applyFont="1" applyBorder="1" applyAlignment="1" applyProtection="1">
      <alignment horizontal="center" vertical="center"/>
      <protection locked="0"/>
    </xf>
    <xf numFmtId="49" fontId="23" fillId="0" borderId="38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3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352425</xdr:rowOff>
    </xdr:from>
    <xdr:to>
      <xdr:col>7</xdr:col>
      <xdr:colOff>133350</xdr:colOff>
      <xdr:row>11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14675"/>
          <a:ext cx="15811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266700</xdr:rowOff>
    </xdr:from>
    <xdr:to>
      <xdr:col>7</xdr:col>
      <xdr:colOff>76200</xdr:colOff>
      <xdr:row>14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124450"/>
          <a:ext cx="1524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</xdr:row>
      <xdr:rowOff>352425</xdr:rowOff>
    </xdr:from>
    <xdr:to>
      <xdr:col>16</xdr:col>
      <xdr:colOff>171450</xdr:colOff>
      <xdr:row>11</xdr:row>
      <xdr:rowOff>219075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3114675"/>
          <a:ext cx="15144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114300</xdr:rowOff>
    </xdr:from>
    <xdr:to>
      <xdr:col>16</xdr:col>
      <xdr:colOff>152400</xdr:colOff>
      <xdr:row>14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1675" y="4972050"/>
          <a:ext cx="1381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</xdr:row>
      <xdr:rowOff>142875</xdr:rowOff>
    </xdr:from>
    <xdr:to>
      <xdr:col>23</xdr:col>
      <xdr:colOff>1933575</xdr:colOff>
      <xdr:row>2</xdr:row>
      <xdr:rowOff>962025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552450"/>
          <a:ext cx="381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28575</xdr:rowOff>
    </xdr:from>
    <xdr:to>
      <xdr:col>12</xdr:col>
      <xdr:colOff>66675</xdr:colOff>
      <xdr:row>2</xdr:row>
      <xdr:rowOff>971550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438150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2066925</xdr:colOff>
      <xdr:row>2</xdr:row>
      <xdr:rowOff>66675</xdr:rowOff>
    </xdr:from>
    <xdr:to>
      <xdr:col>23</xdr:col>
      <xdr:colOff>3609975</xdr:colOff>
      <xdr:row>2</xdr:row>
      <xdr:rowOff>1066800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15125" y="476250"/>
          <a:ext cx="1543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7</xdr:row>
      <xdr:rowOff>161925</xdr:rowOff>
    </xdr:from>
    <xdr:to>
      <xdr:col>17</xdr:col>
      <xdr:colOff>152400</xdr:colOff>
      <xdr:row>15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628775"/>
          <a:ext cx="14859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12</xdr:row>
      <xdr:rowOff>66675</xdr:rowOff>
    </xdr:from>
    <xdr:to>
      <xdr:col>9</xdr:col>
      <xdr:colOff>66675</xdr:colOff>
      <xdr:row>16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676525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</xdr:row>
      <xdr:rowOff>161925</xdr:rowOff>
    </xdr:from>
    <xdr:to>
      <xdr:col>6</xdr:col>
      <xdr:colOff>47625</xdr:colOff>
      <xdr:row>12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390650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7</xdr:row>
      <xdr:rowOff>114300</xdr:rowOff>
    </xdr:from>
    <xdr:to>
      <xdr:col>17</xdr:col>
      <xdr:colOff>152400</xdr:colOff>
      <xdr:row>15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581150"/>
          <a:ext cx="14954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12</xdr:row>
      <xdr:rowOff>180975</xdr:rowOff>
    </xdr:from>
    <xdr:to>
      <xdr:col>9</xdr:col>
      <xdr:colOff>114300</xdr:colOff>
      <xdr:row>16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790825"/>
          <a:ext cx="1143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180975</xdr:rowOff>
    </xdr:from>
    <xdr:to>
      <xdr:col>6</xdr:col>
      <xdr:colOff>161925</xdr:colOff>
      <xdr:row>12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4097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zoomScale="75" zoomScaleNormal="75" workbookViewId="0" topLeftCell="A1">
      <selection activeCell="V5" sqref="V5:X14"/>
    </sheetView>
  </sheetViews>
  <sheetFormatPr defaultColWidth="11.421875" defaultRowHeight="12.75"/>
  <cols>
    <col min="1" max="10" width="3.28125" style="1" customWidth="1"/>
    <col min="11" max="11" width="0.9921875" style="1" customWidth="1"/>
    <col min="12" max="15" width="3.28125" style="1" customWidth="1"/>
    <col min="16" max="16" width="0.9921875" style="1" customWidth="1"/>
    <col min="17" max="20" width="3.28125" style="1" customWidth="1"/>
    <col min="21" max="21" width="2.00390625" style="1" customWidth="1"/>
    <col min="22" max="23" width="3.28125" style="1" customWidth="1"/>
    <col min="24" max="24" width="57.7109375" style="1" customWidth="1"/>
    <col min="25" max="16384" width="3.28125" style="1" customWidth="1"/>
  </cols>
  <sheetData>
    <row r="1" spans="2:24" ht="15" customHeight="1">
      <c r="B1" s="80" t="s">
        <v>25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2:24" ht="17.2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ht="85.5" customHeight="1" thickBot="1"/>
    <row r="4" spans="1:24" s="4" customFormat="1" ht="33.75" customHeight="1" thickBot="1">
      <c r="A4" s="33"/>
      <c r="B4" s="27"/>
      <c r="C4" s="113" t="s">
        <v>16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S4" s="74" t="s">
        <v>40</v>
      </c>
      <c r="T4" s="75"/>
      <c r="U4" s="75"/>
      <c r="V4" s="105" t="s">
        <v>7</v>
      </c>
      <c r="W4" s="105"/>
      <c r="X4" s="106"/>
    </row>
    <row r="5" spans="1:24" s="4" customFormat="1" ht="33" customHeight="1" thickTop="1">
      <c r="A5" s="33"/>
      <c r="B5" s="114" t="s">
        <v>39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S5" s="107" t="s">
        <v>10</v>
      </c>
      <c r="T5" s="108"/>
      <c r="U5" s="108"/>
      <c r="V5" s="116" t="s">
        <v>66</v>
      </c>
      <c r="W5" s="116"/>
      <c r="X5" s="117"/>
    </row>
    <row r="6" spans="1:24" s="4" customFormat="1" ht="33" customHeight="1">
      <c r="A6" s="26"/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S6" s="109" t="s">
        <v>11</v>
      </c>
      <c r="T6" s="110"/>
      <c r="U6" s="110"/>
      <c r="V6" s="116" t="s">
        <v>67</v>
      </c>
      <c r="W6" s="116"/>
      <c r="X6" s="117"/>
    </row>
    <row r="7" spans="1:24" s="4" customFormat="1" ht="33" customHeight="1">
      <c r="A7" s="26"/>
      <c r="B7" s="93" t="s">
        <v>26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115"/>
      <c r="S7" s="109" t="s">
        <v>12</v>
      </c>
      <c r="T7" s="110"/>
      <c r="U7" s="110"/>
      <c r="V7" s="116" t="s">
        <v>46</v>
      </c>
      <c r="W7" s="116"/>
      <c r="X7" s="117"/>
    </row>
    <row r="8" spans="19:24" s="4" customFormat="1" ht="33" customHeight="1">
      <c r="S8" s="102" t="s">
        <v>13</v>
      </c>
      <c r="T8" s="103"/>
      <c r="U8" s="103"/>
      <c r="V8" s="118" t="s">
        <v>49</v>
      </c>
      <c r="W8" s="118"/>
      <c r="X8" s="119"/>
    </row>
    <row r="9" spans="19:24" s="4" customFormat="1" ht="33" customHeight="1">
      <c r="S9" s="102" t="s">
        <v>14</v>
      </c>
      <c r="T9" s="103"/>
      <c r="U9" s="103"/>
      <c r="V9" s="118" t="s">
        <v>68</v>
      </c>
      <c r="W9" s="118"/>
      <c r="X9" s="119"/>
    </row>
    <row r="10" spans="19:24" s="4" customFormat="1" ht="33" customHeight="1">
      <c r="S10" s="102" t="s">
        <v>41</v>
      </c>
      <c r="T10" s="103"/>
      <c r="U10" s="103"/>
      <c r="V10" s="118" t="s">
        <v>30</v>
      </c>
      <c r="W10" s="118"/>
      <c r="X10" s="119"/>
    </row>
    <row r="11" spans="19:24" s="4" customFormat="1" ht="33" customHeight="1">
      <c r="S11" s="102" t="s">
        <v>42</v>
      </c>
      <c r="T11" s="103"/>
      <c r="U11" s="103"/>
      <c r="V11" s="118" t="s">
        <v>69</v>
      </c>
      <c r="W11" s="118"/>
      <c r="X11" s="119"/>
    </row>
    <row r="12" spans="19:24" s="4" customFormat="1" ht="33" customHeight="1">
      <c r="S12" s="102" t="s">
        <v>43</v>
      </c>
      <c r="T12" s="103"/>
      <c r="U12" s="103"/>
      <c r="V12" s="118" t="s">
        <v>70</v>
      </c>
      <c r="W12" s="118"/>
      <c r="X12" s="119"/>
    </row>
    <row r="13" spans="19:24" s="4" customFormat="1" ht="33" customHeight="1">
      <c r="S13" s="102" t="s">
        <v>44</v>
      </c>
      <c r="T13" s="103"/>
      <c r="U13" s="103"/>
      <c r="V13" s="118" t="s">
        <v>71</v>
      </c>
      <c r="W13" s="118"/>
      <c r="X13" s="119"/>
    </row>
    <row r="14" spans="19:24" s="4" customFormat="1" ht="33" customHeight="1" thickBot="1">
      <c r="S14" s="111" t="s">
        <v>45</v>
      </c>
      <c r="T14" s="112"/>
      <c r="U14" s="112"/>
      <c r="V14" s="120" t="s">
        <v>28</v>
      </c>
      <c r="W14" s="120"/>
      <c r="X14" s="121"/>
    </row>
    <row r="15" spans="1:24" s="4" customFormat="1" ht="7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7" spans="1:9" ht="15">
      <c r="A17" s="98"/>
      <c r="B17" s="98"/>
      <c r="C17" s="98"/>
      <c r="D17" s="98"/>
      <c r="E17" s="98"/>
      <c r="F17" s="98"/>
      <c r="G17" s="98"/>
      <c r="H17" s="98"/>
      <c r="I17" s="98"/>
    </row>
    <row r="18" spans="1:9" ht="15">
      <c r="A18" s="97"/>
      <c r="B18" s="97"/>
      <c r="C18" s="97"/>
      <c r="D18" s="97"/>
      <c r="E18" s="97"/>
      <c r="F18" s="97"/>
      <c r="G18" s="97"/>
      <c r="H18" s="97"/>
      <c r="I18" s="97"/>
    </row>
    <row r="19" spans="1:9" ht="15">
      <c r="A19" s="97"/>
      <c r="B19" s="97"/>
      <c r="C19" s="97"/>
      <c r="D19" s="97"/>
      <c r="E19" s="97"/>
      <c r="F19" s="97"/>
      <c r="G19" s="97"/>
      <c r="H19" s="97"/>
      <c r="I19" s="97"/>
    </row>
    <row r="20" spans="1:9" ht="15">
      <c r="A20" s="97"/>
      <c r="B20" s="97"/>
      <c r="C20" s="97"/>
      <c r="D20" s="97"/>
      <c r="E20" s="97"/>
      <c r="F20" s="97"/>
      <c r="G20" s="97"/>
      <c r="H20" s="97"/>
      <c r="I20" s="97"/>
    </row>
    <row r="21" spans="1:9" ht="15">
      <c r="A21" s="97"/>
      <c r="B21" s="97"/>
      <c r="C21" s="97"/>
      <c r="D21" s="97"/>
      <c r="E21" s="97"/>
      <c r="F21" s="97"/>
      <c r="G21" s="97"/>
      <c r="H21" s="97"/>
      <c r="I21" s="97"/>
    </row>
  </sheetData>
  <mergeCells count="32">
    <mergeCell ref="V7:X7"/>
    <mergeCell ref="V8:X8"/>
    <mergeCell ref="V9:X9"/>
    <mergeCell ref="V10:X10"/>
    <mergeCell ref="V11:X11"/>
    <mergeCell ref="V12:X12"/>
    <mergeCell ref="V13:X13"/>
    <mergeCell ref="B1:X2"/>
    <mergeCell ref="S11:U11"/>
    <mergeCell ref="S12:U12"/>
    <mergeCell ref="C4:Q4"/>
    <mergeCell ref="B5:Q5"/>
    <mergeCell ref="B7:R7"/>
    <mergeCell ref="S7:U7"/>
    <mergeCell ref="V14:X14"/>
    <mergeCell ref="V4:X4"/>
    <mergeCell ref="S4:U4"/>
    <mergeCell ref="S5:U5"/>
    <mergeCell ref="S6:U6"/>
    <mergeCell ref="V6:X6"/>
    <mergeCell ref="V5:X5"/>
    <mergeCell ref="S13:U13"/>
    <mergeCell ref="S14:U14"/>
    <mergeCell ref="S10:U10"/>
    <mergeCell ref="S8:U8"/>
    <mergeCell ref="S9:U9"/>
    <mergeCell ref="B6:Q6"/>
    <mergeCell ref="A21:I21"/>
    <mergeCell ref="A17:I17"/>
    <mergeCell ref="A18:I18"/>
    <mergeCell ref="A19:I19"/>
    <mergeCell ref="A20:I20"/>
  </mergeCells>
  <printOptions/>
  <pageMargins left="0.22" right="0.06" top="0.33" bottom="0.26" header="0.2" footer="0.2"/>
  <pageSetup horizontalDpi="600" verticalDpi="6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3"/>
  <sheetViews>
    <sheetView showGridLines="0" zoomScale="75" zoomScaleNormal="75" workbookViewId="0" topLeftCell="A1">
      <selection activeCell="AK27" sqref="AK27:AR27"/>
    </sheetView>
  </sheetViews>
  <sheetFormatPr defaultColWidth="11.421875" defaultRowHeight="12.75"/>
  <cols>
    <col min="1" max="10" width="3.28125" style="1" customWidth="1"/>
    <col min="11" max="11" width="0.9921875" style="1" customWidth="1"/>
    <col min="12" max="15" width="3.28125" style="1" customWidth="1"/>
    <col min="16" max="16" width="0.9921875" style="1" customWidth="1"/>
    <col min="17" max="20" width="3.28125" style="1" customWidth="1"/>
    <col min="21" max="21" width="0.9921875" style="1" customWidth="1"/>
    <col min="22" max="25" width="3.28125" style="1" customWidth="1"/>
    <col min="26" max="26" width="0.9921875" style="1" customWidth="1"/>
    <col min="27" max="30" width="3.28125" style="1" customWidth="1"/>
    <col min="31" max="31" width="0.9921875" style="1" customWidth="1"/>
    <col min="32" max="42" width="3.28125" style="1" customWidth="1"/>
    <col min="43" max="43" width="0.85546875" style="1" customWidth="1"/>
    <col min="44" max="16384" width="3.28125" style="1" customWidth="1"/>
  </cols>
  <sheetData>
    <row r="1" spans="2:43" ht="15" customHeight="1">
      <c r="B1" s="80" t="s">
        <v>25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</row>
    <row r="2" spans="2:43" ht="1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ht="9" customHeight="1" thickBot="1"/>
    <row r="4" spans="1:44" s="4" customFormat="1" ht="19.5" thickBot="1">
      <c r="A4" s="26" t="s">
        <v>15</v>
      </c>
      <c r="B4" s="27"/>
      <c r="C4" s="27"/>
      <c r="D4" s="27"/>
      <c r="E4" s="92" t="s">
        <v>16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S4" s="74" t="s">
        <v>4</v>
      </c>
      <c r="T4" s="75"/>
      <c r="U4" s="75"/>
      <c r="V4" s="73" t="s">
        <v>5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0" t="s">
        <v>6</v>
      </c>
      <c r="AQ4" s="70"/>
      <c r="AR4" s="71"/>
    </row>
    <row r="5" spans="1:44" s="4" customFormat="1" ht="19.5" thickTop="1">
      <c r="A5" s="26" t="s">
        <v>1</v>
      </c>
      <c r="B5" s="27"/>
      <c r="C5" s="27"/>
      <c r="D5" s="27"/>
      <c r="E5" s="93" t="s">
        <v>18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S5" s="76">
        <v>0.3541666666666667</v>
      </c>
      <c r="T5" s="77"/>
      <c r="U5" s="77"/>
      <c r="V5" s="67" t="str">
        <f>A22</f>
        <v>BG/BRG Lerchenfeld</v>
      </c>
      <c r="W5" s="67"/>
      <c r="X5" s="67"/>
      <c r="Y5" s="67"/>
      <c r="Z5" s="67"/>
      <c r="AA5" s="67"/>
      <c r="AB5" s="67"/>
      <c r="AC5" s="67"/>
      <c r="AD5" s="67"/>
      <c r="AE5" s="67"/>
      <c r="AF5" s="67"/>
      <c r="AG5" s="64" t="str">
        <f>A23</f>
        <v>SHS 1 St.Veit/Glan</v>
      </c>
      <c r="AH5" s="64"/>
      <c r="AI5" s="64"/>
      <c r="AJ5" s="64"/>
      <c r="AK5" s="64"/>
      <c r="AL5" s="64"/>
      <c r="AM5" s="64"/>
      <c r="AN5" s="64"/>
      <c r="AO5" s="64"/>
      <c r="AP5" s="20">
        <v>2</v>
      </c>
      <c r="AQ5" s="5" t="s">
        <v>0</v>
      </c>
      <c r="AR5" s="23">
        <v>0</v>
      </c>
    </row>
    <row r="6" spans="1:44" s="4" customFormat="1" ht="18.75">
      <c r="A6" s="26" t="s">
        <v>2</v>
      </c>
      <c r="B6" s="27"/>
      <c r="C6" s="27"/>
      <c r="D6" s="27"/>
      <c r="E6" s="94" t="s">
        <v>36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S6" s="78">
        <f aca="true" t="shared" si="0" ref="S6:S14">S5+"00:26"</f>
        <v>0.37222222222222223</v>
      </c>
      <c r="T6" s="79"/>
      <c r="U6" s="79"/>
      <c r="V6" s="67" t="str">
        <f>A24</f>
        <v>HS Gmünd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4" t="str">
        <f>A25</f>
        <v>BG/BRG Villach-Perau</v>
      </c>
      <c r="AH6" s="64"/>
      <c r="AI6" s="64"/>
      <c r="AJ6" s="64"/>
      <c r="AK6" s="64"/>
      <c r="AL6" s="64"/>
      <c r="AM6" s="64"/>
      <c r="AN6" s="64"/>
      <c r="AO6" s="64"/>
      <c r="AP6" s="21">
        <v>0</v>
      </c>
      <c r="AQ6" s="19" t="s">
        <v>0</v>
      </c>
      <c r="AR6" s="24">
        <v>0</v>
      </c>
    </row>
    <row r="7" spans="1:44" s="4" customFormat="1" ht="18.75">
      <c r="A7" s="26" t="s">
        <v>3</v>
      </c>
      <c r="B7" s="27"/>
      <c r="C7" s="27"/>
      <c r="D7" s="27"/>
      <c r="E7" s="95" t="s">
        <v>26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78">
        <f t="shared" si="0"/>
        <v>0.3902777777777778</v>
      </c>
      <c r="T7" s="79"/>
      <c r="U7" s="79"/>
      <c r="V7" s="67" t="str">
        <f>A23</f>
        <v>SHS 1 St.Veit/Glan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 t="str">
        <f>A26</f>
        <v>SHS 12 Klagenfurt</v>
      </c>
      <c r="AH7" s="67"/>
      <c r="AI7" s="67"/>
      <c r="AJ7" s="67"/>
      <c r="AK7" s="67"/>
      <c r="AL7" s="67"/>
      <c r="AM7" s="67"/>
      <c r="AN7" s="67"/>
      <c r="AO7" s="67"/>
      <c r="AP7" s="21">
        <v>0</v>
      </c>
      <c r="AQ7" s="19" t="s">
        <v>0</v>
      </c>
      <c r="AR7" s="24">
        <v>1</v>
      </c>
    </row>
    <row r="8" spans="19:44" s="4" customFormat="1" ht="18">
      <c r="S8" s="78">
        <f t="shared" si="0"/>
        <v>0.4083333333333333</v>
      </c>
      <c r="T8" s="79"/>
      <c r="U8" s="79"/>
      <c r="V8" s="67" t="str">
        <f>A22</f>
        <v>BG/BRG Lerchenfeld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 t="str">
        <f>A24</f>
        <v>HS Gmünd</v>
      </c>
      <c r="AH8" s="67"/>
      <c r="AI8" s="67"/>
      <c r="AJ8" s="67"/>
      <c r="AK8" s="67"/>
      <c r="AL8" s="67"/>
      <c r="AM8" s="67"/>
      <c r="AN8" s="67"/>
      <c r="AO8" s="67"/>
      <c r="AP8" s="21">
        <v>0</v>
      </c>
      <c r="AQ8" s="19" t="s">
        <v>0</v>
      </c>
      <c r="AR8" s="24">
        <v>2</v>
      </c>
    </row>
    <row r="9" spans="19:44" s="4" customFormat="1" ht="18">
      <c r="S9" s="78">
        <f t="shared" si="0"/>
        <v>0.4263888888888889</v>
      </c>
      <c r="T9" s="79"/>
      <c r="U9" s="79"/>
      <c r="V9" s="67" t="str">
        <f>A25</f>
        <v>BG/BRG Villach-Perau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 t="str">
        <f>A26</f>
        <v>SHS 12 Klagenfurt</v>
      </c>
      <c r="AH9" s="67"/>
      <c r="AI9" s="67"/>
      <c r="AJ9" s="67"/>
      <c r="AK9" s="67"/>
      <c r="AL9" s="67"/>
      <c r="AM9" s="67"/>
      <c r="AN9" s="67"/>
      <c r="AO9" s="67"/>
      <c r="AP9" s="21">
        <v>3</v>
      </c>
      <c r="AQ9" s="19" t="s">
        <v>0</v>
      </c>
      <c r="AR9" s="24">
        <v>0</v>
      </c>
    </row>
    <row r="10" spans="19:44" s="4" customFormat="1" ht="18">
      <c r="S10" s="78">
        <f>S9+"00:26"</f>
        <v>0.4444444444444444</v>
      </c>
      <c r="T10" s="79"/>
      <c r="U10" s="79"/>
      <c r="V10" s="67" t="str">
        <f>A24</f>
        <v>HS Gmünd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 t="str">
        <f>A23</f>
        <v>SHS 1 St.Veit/Glan</v>
      </c>
      <c r="AH10" s="67"/>
      <c r="AI10" s="67"/>
      <c r="AJ10" s="67"/>
      <c r="AK10" s="67"/>
      <c r="AL10" s="67"/>
      <c r="AM10" s="67"/>
      <c r="AN10" s="67"/>
      <c r="AO10" s="67"/>
      <c r="AP10" s="21">
        <v>1</v>
      </c>
      <c r="AQ10" s="19" t="s">
        <v>0</v>
      </c>
      <c r="AR10" s="24">
        <v>0</v>
      </c>
    </row>
    <row r="11" spans="19:44" s="4" customFormat="1" ht="18">
      <c r="S11" s="78">
        <f t="shared" si="0"/>
        <v>0.46249999999999997</v>
      </c>
      <c r="T11" s="79"/>
      <c r="U11" s="79"/>
      <c r="V11" s="67" t="str">
        <f>A26</f>
        <v>SHS 12 Klagenfurt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 t="str">
        <f>A22</f>
        <v>BG/BRG Lerchenfeld</v>
      </c>
      <c r="AH11" s="67"/>
      <c r="AI11" s="67"/>
      <c r="AJ11" s="67"/>
      <c r="AK11" s="67"/>
      <c r="AL11" s="67"/>
      <c r="AM11" s="67"/>
      <c r="AN11" s="67"/>
      <c r="AO11" s="67"/>
      <c r="AP11" s="21">
        <v>0</v>
      </c>
      <c r="AQ11" s="19" t="s">
        <v>0</v>
      </c>
      <c r="AR11" s="24">
        <v>2</v>
      </c>
    </row>
    <row r="12" spans="19:44" s="4" customFormat="1" ht="18">
      <c r="S12" s="78">
        <f t="shared" si="0"/>
        <v>0.4805555555555555</v>
      </c>
      <c r="T12" s="79"/>
      <c r="U12" s="79"/>
      <c r="V12" s="67" t="str">
        <f>A23</f>
        <v>SHS 1 St.Veit/Glan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 t="str">
        <f>A25</f>
        <v>BG/BRG Villach-Perau</v>
      </c>
      <c r="AH12" s="67"/>
      <c r="AI12" s="67"/>
      <c r="AJ12" s="67"/>
      <c r="AK12" s="67"/>
      <c r="AL12" s="67"/>
      <c r="AM12" s="67"/>
      <c r="AN12" s="67"/>
      <c r="AO12" s="67"/>
      <c r="AP12" s="21">
        <v>0</v>
      </c>
      <c r="AQ12" s="19" t="s">
        <v>0</v>
      </c>
      <c r="AR12" s="24">
        <v>2</v>
      </c>
    </row>
    <row r="13" spans="19:44" s="4" customFormat="1" ht="18">
      <c r="S13" s="78">
        <f t="shared" si="0"/>
        <v>0.49861111111111106</v>
      </c>
      <c r="T13" s="79"/>
      <c r="U13" s="79"/>
      <c r="V13" s="67" t="str">
        <f>A24</f>
        <v>HS Gmünd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 t="str">
        <f>A26</f>
        <v>SHS 12 Klagenfurt</v>
      </c>
      <c r="AH13" s="67"/>
      <c r="AI13" s="67"/>
      <c r="AJ13" s="67"/>
      <c r="AK13" s="67"/>
      <c r="AL13" s="67"/>
      <c r="AM13" s="67"/>
      <c r="AN13" s="67"/>
      <c r="AO13" s="67"/>
      <c r="AP13" s="21">
        <v>1</v>
      </c>
      <c r="AQ13" s="19" t="s">
        <v>0</v>
      </c>
      <c r="AR13" s="24">
        <v>2</v>
      </c>
    </row>
    <row r="14" spans="19:44" s="4" customFormat="1" ht="18.75" thickBot="1">
      <c r="S14" s="81">
        <f t="shared" si="0"/>
        <v>0.5166666666666666</v>
      </c>
      <c r="T14" s="82"/>
      <c r="U14" s="82"/>
      <c r="V14" s="65" t="str">
        <f>A25</f>
        <v>BG/BRG Villach-Perau</v>
      </c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 t="str">
        <f>A22</f>
        <v>BG/BRG Lerchenfeld</v>
      </c>
      <c r="AH14" s="65"/>
      <c r="AI14" s="65"/>
      <c r="AJ14" s="65"/>
      <c r="AK14" s="65"/>
      <c r="AL14" s="65"/>
      <c r="AM14" s="65"/>
      <c r="AN14" s="65"/>
      <c r="AO14" s="65"/>
      <c r="AP14" s="22">
        <v>1</v>
      </c>
      <c r="AQ14" s="29" t="s">
        <v>0</v>
      </c>
      <c r="AR14" s="25">
        <v>1</v>
      </c>
    </row>
    <row r="15" spans="19:44" s="4" customFormat="1" ht="18">
      <c r="S15" s="83">
        <v>0.5555555555555556</v>
      </c>
      <c r="T15" s="84"/>
      <c r="U15" s="84"/>
      <c r="V15" s="72" t="s">
        <v>50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 t="s">
        <v>51</v>
      </c>
      <c r="AH15" s="72"/>
      <c r="AI15" s="72"/>
      <c r="AJ15" s="72"/>
      <c r="AK15" s="72"/>
      <c r="AL15" s="72"/>
      <c r="AM15" s="72"/>
      <c r="AN15" s="72"/>
      <c r="AO15" s="72"/>
      <c r="AP15" s="30">
        <v>2</v>
      </c>
      <c r="AQ15" s="31" t="s">
        <v>0</v>
      </c>
      <c r="AR15" s="32">
        <v>0</v>
      </c>
    </row>
    <row r="16" spans="19:44" s="4" customFormat="1" ht="18">
      <c r="S16" s="78">
        <v>0.5645833333333333</v>
      </c>
      <c r="T16" s="79"/>
      <c r="U16" s="79"/>
      <c r="V16" s="67" t="s">
        <v>52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 t="s">
        <v>53</v>
      </c>
      <c r="AH16" s="67"/>
      <c r="AI16" s="67"/>
      <c r="AJ16" s="67"/>
      <c r="AK16" s="67"/>
      <c r="AL16" s="67"/>
      <c r="AM16" s="67"/>
      <c r="AN16" s="67"/>
      <c r="AO16" s="67"/>
      <c r="AP16" s="21">
        <v>3</v>
      </c>
      <c r="AQ16" s="6" t="s">
        <v>0</v>
      </c>
      <c r="AR16" s="24">
        <v>1</v>
      </c>
    </row>
    <row r="17" spans="1:44" s="4" customFormat="1" ht="18.75" thickBot="1">
      <c r="A17" s="87" t="s">
        <v>34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S17" s="81">
        <v>0.5736111111111112</v>
      </c>
      <c r="T17" s="82"/>
      <c r="U17" s="82"/>
      <c r="V17" s="65" t="s">
        <v>54</v>
      </c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 t="s">
        <v>55</v>
      </c>
      <c r="AH17" s="65"/>
      <c r="AI17" s="65"/>
      <c r="AJ17" s="65"/>
      <c r="AK17" s="65"/>
      <c r="AL17" s="65"/>
      <c r="AM17" s="65"/>
      <c r="AN17" s="65"/>
      <c r="AO17" s="65"/>
      <c r="AP17" s="22">
        <v>0</v>
      </c>
      <c r="AQ17" s="7" t="s">
        <v>0</v>
      </c>
      <c r="AR17" s="25">
        <v>2</v>
      </c>
    </row>
    <row r="18" spans="1:44" s="4" customFormat="1" ht="18">
      <c r="A18" s="89" t="s">
        <v>35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S18" s="85">
        <v>0.5833333333333334</v>
      </c>
      <c r="T18" s="86"/>
      <c r="U18" s="86"/>
      <c r="V18" s="64" t="s">
        <v>56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 t="s">
        <v>57</v>
      </c>
      <c r="AH18" s="64"/>
      <c r="AI18" s="64"/>
      <c r="AJ18" s="64"/>
      <c r="AK18" s="64"/>
      <c r="AL18" s="64"/>
      <c r="AM18" s="64"/>
      <c r="AN18" s="64"/>
      <c r="AO18" s="64"/>
      <c r="AP18" s="20">
        <v>2</v>
      </c>
      <c r="AQ18" s="28" t="s">
        <v>0</v>
      </c>
      <c r="AR18" s="23">
        <v>1</v>
      </c>
    </row>
    <row r="19" spans="1:44" s="4" customFormat="1" ht="18.75" thickBot="1">
      <c r="A19" s="90" t="s">
        <v>48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S19" s="81">
        <v>0.59375</v>
      </c>
      <c r="T19" s="82"/>
      <c r="U19" s="82"/>
      <c r="V19" s="65" t="s">
        <v>58</v>
      </c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 t="s">
        <v>59</v>
      </c>
      <c r="AH19" s="65"/>
      <c r="AI19" s="65"/>
      <c r="AJ19" s="65"/>
      <c r="AK19" s="65"/>
      <c r="AL19" s="65"/>
      <c r="AM19" s="65"/>
      <c r="AN19" s="65"/>
      <c r="AO19" s="65"/>
      <c r="AP19" s="22">
        <v>3</v>
      </c>
      <c r="AQ19" s="7" t="s">
        <v>0</v>
      </c>
      <c r="AR19" s="25">
        <v>0</v>
      </c>
    </row>
    <row r="20" spans="1:43" s="4" customFormat="1" ht="7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5" s="4" customFormat="1" ht="18" customHeight="1" thickBot="1">
      <c r="A21" s="61" t="s">
        <v>5</v>
      </c>
      <c r="B21" s="62"/>
      <c r="C21" s="62"/>
      <c r="D21" s="62"/>
      <c r="E21" s="62"/>
      <c r="F21" s="62"/>
      <c r="G21" s="62"/>
      <c r="H21" s="62"/>
      <c r="I21" s="63"/>
      <c r="J21" s="48" t="s">
        <v>9</v>
      </c>
      <c r="K21" s="49"/>
      <c r="L21" s="49"/>
      <c r="M21" s="49" t="s">
        <v>8</v>
      </c>
      <c r="N21" s="51"/>
      <c r="O21" s="48" t="s">
        <v>9</v>
      </c>
      <c r="P21" s="49"/>
      <c r="Q21" s="49"/>
      <c r="R21" s="66" t="s">
        <v>8</v>
      </c>
      <c r="S21" s="51"/>
      <c r="T21" s="48" t="s">
        <v>9</v>
      </c>
      <c r="U21" s="49"/>
      <c r="V21" s="49"/>
      <c r="W21" s="49" t="s">
        <v>8</v>
      </c>
      <c r="X21" s="51"/>
      <c r="Y21" s="48" t="s">
        <v>9</v>
      </c>
      <c r="Z21" s="49"/>
      <c r="AA21" s="50"/>
      <c r="AB21" s="49" t="s">
        <v>8</v>
      </c>
      <c r="AC21" s="51"/>
      <c r="AD21" s="48" t="s">
        <v>9</v>
      </c>
      <c r="AE21" s="49"/>
      <c r="AF21" s="50"/>
      <c r="AG21" s="49" t="s">
        <v>8</v>
      </c>
      <c r="AH21" s="51"/>
      <c r="AI21" s="54" t="s">
        <v>32</v>
      </c>
      <c r="AJ21" s="55"/>
      <c r="AK21" s="55"/>
      <c r="AL21" s="55"/>
      <c r="AM21" s="55"/>
      <c r="AN21" s="55"/>
      <c r="AO21" s="55"/>
      <c r="AP21" s="55"/>
      <c r="AQ21" s="55"/>
      <c r="AR21" s="56"/>
      <c r="AS21" s="8"/>
    </row>
    <row r="22" spans="1:45" s="4" customFormat="1" ht="18.75" thickTop="1">
      <c r="A22" s="52" t="s">
        <v>22</v>
      </c>
      <c r="B22" s="53"/>
      <c r="C22" s="53"/>
      <c r="D22" s="53"/>
      <c r="E22" s="53"/>
      <c r="F22" s="53"/>
      <c r="G22" s="53"/>
      <c r="H22" s="53"/>
      <c r="I22" s="53"/>
      <c r="J22" s="11">
        <f>AP5</f>
        <v>2</v>
      </c>
      <c r="K22" s="5" t="s">
        <v>0</v>
      </c>
      <c r="L22" s="10">
        <f>AR5</f>
        <v>0</v>
      </c>
      <c r="M22" s="44">
        <f>IF(AP5&gt;AR5,3,IF(AP5&lt;AR5,0,"1"))</f>
        <v>3</v>
      </c>
      <c r="N22" s="45"/>
      <c r="O22" s="11">
        <f>AP8+J22</f>
        <v>2</v>
      </c>
      <c r="P22" s="5" t="s">
        <v>0</v>
      </c>
      <c r="Q22" s="10">
        <f>AR8+L22</f>
        <v>2</v>
      </c>
      <c r="R22" s="44">
        <f>IF(AP8&gt;AR8,3,IF(AP8&lt;AR8,0,"1"))+M22</f>
        <v>3</v>
      </c>
      <c r="S22" s="45"/>
      <c r="T22" s="11">
        <f>AR11+O22</f>
        <v>4</v>
      </c>
      <c r="U22" s="5" t="s">
        <v>0</v>
      </c>
      <c r="V22" s="10">
        <f>AP11+Q22</f>
        <v>2</v>
      </c>
      <c r="W22" s="44">
        <f>IF(AR11&gt;AP11,3,IF(AR11&lt;AP11,0,"1"))+R22</f>
        <v>6</v>
      </c>
      <c r="X22" s="45"/>
      <c r="Y22" s="11">
        <f>AR14+T22</f>
        <v>5</v>
      </c>
      <c r="Z22" s="5" t="s">
        <v>0</v>
      </c>
      <c r="AA22" s="12">
        <f>AP14+V22</f>
        <v>3</v>
      </c>
      <c r="AB22" s="44">
        <f>IF(AR14&gt;AP14,3,IF(AR14&lt;AP14,0,"1"))+W22</f>
        <v>7</v>
      </c>
      <c r="AC22" s="45"/>
      <c r="AD22" s="11"/>
      <c r="AE22" s="5"/>
      <c r="AF22" s="12"/>
      <c r="AG22" s="44"/>
      <c r="AH22" s="45"/>
      <c r="AI22" s="38" t="s">
        <v>10</v>
      </c>
      <c r="AJ22" s="39"/>
      <c r="AK22" s="57" t="s">
        <v>46</v>
      </c>
      <c r="AL22" s="57"/>
      <c r="AM22" s="57"/>
      <c r="AN22" s="57"/>
      <c r="AO22" s="57"/>
      <c r="AP22" s="57"/>
      <c r="AQ22" s="57"/>
      <c r="AR22" s="58"/>
      <c r="AS22" s="8"/>
    </row>
    <row r="23" spans="1:45" s="4" customFormat="1" ht="18">
      <c r="A23" s="52" t="s">
        <v>21</v>
      </c>
      <c r="B23" s="53"/>
      <c r="C23" s="53"/>
      <c r="D23" s="53"/>
      <c r="E23" s="53"/>
      <c r="F23" s="53"/>
      <c r="G23" s="53"/>
      <c r="H23" s="53"/>
      <c r="I23" s="53"/>
      <c r="J23" s="13">
        <f>AR5</f>
        <v>0</v>
      </c>
      <c r="K23" s="5" t="s">
        <v>0</v>
      </c>
      <c r="L23" s="14">
        <f>AP5</f>
        <v>2</v>
      </c>
      <c r="M23" s="46">
        <f>IF(AR5&gt;AP5,3,IF(AR5&lt;AP5,0,"1"))</f>
        <v>0</v>
      </c>
      <c r="N23" s="47"/>
      <c r="O23" s="13">
        <f>AP7+J23</f>
        <v>0</v>
      </c>
      <c r="P23" s="5" t="s">
        <v>0</v>
      </c>
      <c r="Q23" s="14">
        <f>AR7+L23</f>
        <v>3</v>
      </c>
      <c r="R23" s="46">
        <f>IF(AP7&gt;AR7,3,IF(AP7&lt;AR7,0,"1"))+M23</f>
        <v>0</v>
      </c>
      <c r="S23" s="47"/>
      <c r="T23" s="13">
        <f>AR10+O23</f>
        <v>0</v>
      </c>
      <c r="U23" s="5" t="s">
        <v>0</v>
      </c>
      <c r="V23" s="14">
        <f>AP10+Q23</f>
        <v>4</v>
      </c>
      <c r="W23" s="46">
        <f>IF(AR10&gt;AP10,3,IF(AR10&lt;AP10,0,"1"))+R23</f>
        <v>0</v>
      </c>
      <c r="X23" s="47"/>
      <c r="Y23" s="13">
        <f>AP12+T23</f>
        <v>0</v>
      </c>
      <c r="Z23" s="5" t="s">
        <v>0</v>
      </c>
      <c r="AA23" s="15">
        <f>AR12+V23</f>
        <v>6</v>
      </c>
      <c r="AB23" s="46">
        <f>IF(AP12&gt;AR12,3,IF(AP12&lt;AR12,0,"1"))+W23</f>
        <v>0</v>
      </c>
      <c r="AC23" s="47"/>
      <c r="AD23" s="13"/>
      <c r="AE23" s="5"/>
      <c r="AF23" s="15"/>
      <c r="AG23" s="46"/>
      <c r="AH23" s="47"/>
      <c r="AI23" s="40" t="s">
        <v>11</v>
      </c>
      <c r="AJ23" s="41"/>
      <c r="AK23" s="59" t="s">
        <v>22</v>
      </c>
      <c r="AL23" s="59"/>
      <c r="AM23" s="59"/>
      <c r="AN23" s="59"/>
      <c r="AO23" s="59"/>
      <c r="AP23" s="59"/>
      <c r="AQ23" s="59"/>
      <c r="AR23" s="60"/>
      <c r="AS23" s="8"/>
    </row>
    <row r="24" spans="1:45" s="4" customFormat="1" ht="18">
      <c r="A24" s="52" t="s">
        <v>30</v>
      </c>
      <c r="B24" s="53"/>
      <c r="C24" s="53"/>
      <c r="D24" s="53"/>
      <c r="E24" s="53"/>
      <c r="F24" s="53"/>
      <c r="G24" s="53"/>
      <c r="H24" s="53"/>
      <c r="I24" s="53"/>
      <c r="J24" s="13">
        <f>AP6</f>
        <v>0</v>
      </c>
      <c r="K24" s="5" t="s">
        <v>0</v>
      </c>
      <c r="L24" s="14">
        <f>AR6</f>
        <v>0</v>
      </c>
      <c r="M24" s="46" t="str">
        <f>IF(AP6&gt;AR6,3,IF(AP6&lt;AR6,0,"1"))</f>
        <v>1</v>
      </c>
      <c r="N24" s="47"/>
      <c r="O24" s="13">
        <f>AR8+J24</f>
        <v>2</v>
      </c>
      <c r="P24" s="5" t="s">
        <v>0</v>
      </c>
      <c r="Q24" s="14">
        <f>AP8+L24</f>
        <v>0</v>
      </c>
      <c r="R24" s="46">
        <f>IF(AR8&gt;AP8,3,IF(AR8&lt;AP8,0,"1"))+M24</f>
        <v>4</v>
      </c>
      <c r="S24" s="47"/>
      <c r="T24" s="13">
        <f>AP10+O24</f>
        <v>3</v>
      </c>
      <c r="U24" s="5" t="s">
        <v>0</v>
      </c>
      <c r="V24" s="14">
        <f>AR10+Q24</f>
        <v>0</v>
      </c>
      <c r="W24" s="46">
        <f>IF(AP10&gt;AR10,3,IF(AP10&lt;AR10,0,"1"))+R24</f>
        <v>7</v>
      </c>
      <c r="X24" s="47"/>
      <c r="Y24" s="13">
        <f>AP13+T24</f>
        <v>4</v>
      </c>
      <c r="Z24" s="5" t="s">
        <v>0</v>
      </c>
      <c r="AA24" s="15">
        <f>AR13+V24</f>
        <v>2</v>
      </c>
      <c r="AB24" s="46">
        <f>IF(AP13&gt;AR13,3,IF(AP13&lt;AR13,0,"1"))+W24</f>
        <v>7</v>
      </c>
      <c r="AC24" s="47"/>
      <c r="AD24" s="13"/>
      <c r="AE24" s="5"/>
      <c r="AF24" s="15"/>
      <c r="AG24" s="46"/>
      <c r="AH24" s="47"/>
      <c r="AI24" s="40" t="s">
        <v>12</v>
      </c>
      <c r="AJ24" s="41"/>
      <c r="AK24" s="59" t="s">
        <v>30</v>
      </c>
      <c r="AL24" s="59"/>
      <c r="AM24" s="59"/>
      <c r="AN24" s="59"/>
      <c r="AO24" s="59"/>
      <c r="AP24" s="59"/>
      <c r="AQ24" s="59"/>
      <c r="AR24" s="60"/>
      <c r="AS24" s="8"/>
    </row>
    <row r="25" spans="1:45" s="4" customFormat="1" ht="18">
      <c r="A25" s="52" t="s">
        <v>46</v>
      </c>
      <c r="B25" s="53"/>
      <c r="C25" s="53"/>
      <c r="D25" s="53"/>
      <c r="E25" s="53"/>
      <c r="F25" s="53"/>
      <c r="G25" s="53"/>
      <c r="H25" s="53"/>
      <c r="I25" s="53"/>
      <c r="J25" s="13">
        <f>AR6</f>
        <v>0</v>
      </c>
      <c r="K25" s="5" t="s">
        <v>0</v>
      </c>
      <c r="L25" s="14">
        <f>AP6</f>
        <v>0</v>
      </c>
      <c r="M25" s="46" t="str">
        <f>IF(AR6&gt;AP6,3,IF(AR6&lt;AP6,0,"1"))</f>
        <v>1</v>
      </c>
      <c r="N25" s="47"/>
      <c r="O25" s="13">
        <f>AP9+J25</f>
        <v>3</v>
      </c>
      <c r="P25" s="5" t="s">
        <v>0</v>
      </c>
      <c r="Q25" s="14">
        <f>AR9+L25</f>
        <v>0</v>
      </c>
      <c r="R25" s="46">
        <f>IF(AP9&gt;AR9,3,IF(AP9&lt;AR9,0,"1"))+M25</f>
        <v>4</v>
      </c>
      <c r="S25" s="47"/>
      <c r="T25" s="13">
        <f>AR12+O25</f>
        <v>5</v>
      </c>
      <c r="U25" s="5" t="s">
        <v>0</v>
      </c>
      <c r="V25" s="14">
        <f>AP12+Q25</f>
        <v>0</v>
      </c>
      <c r="W25" s="46">
        <f>IF(AR12&gt;AP12,3,IF(AR12&lt;AP12,0,"1"))+R25</f>
        <v>7</v>
      </c>
      <c r="X25" s="47"/>
      <c r="Y25" s="13">
        <f>AP14+T25</f>
        <v>6</v>
      </c>
      <c r="Z25" s="5" t="s">
        <v>0</v>
      </c>
      <c r="AA25" s="15">
        <f>AR14+V25</f>
        <v>1</v>
      </c>
      <c r="AB25" s="46">
        <f>IF(AP14&gt;AR14,3,IF(AP14&lt;AR14,0,"1"))+W25</f>
        <v>8</v>
      </c>
      <c r="AC25" s="47"/>
      <c r="AD25" s="13"/>
      <c r="AE25" s="5"/>
      <c r="AF25" s="15"/>
      <c r="AG25" s="46"/>
      <c r="AH25" s="47"/>
      <c r="AI25" s="40" t="s">
        <v>13</v>
      </c>
      <c r="AJ25" s="41"/>
      <c r="AK25" s="59" t="s">
        <v>31</v>
      </c>
      <c r="AL25" s="59"/>
      <c r="AM25" s="59"/>
      <c r="AN25" s="59"/>
      <c r="AO25" s="59"/>
      <c r="AP25" s="59"/>
      <c r="AQ25" s="59"/>
      <c r="AR25" s="60"/>
      <c r="AS25" s="8"/>
    </row>
    <row r="26" spans="1:45" s="4" customFormat="1" ht="18">
      <c r="A26" s="52" t="s">
        <v>31</v>
      </c>
      <c r="B26" s="53"/>
      <c r="C26" s="53"/>
      <c r="D26" s="53"/>
      <c r="E26" s="53"/>
      <c r="F26" s="53"/>
      <c r="G26" s="53"/>
      <c r="H26" s="53"/>
      <c r="I26" s="53"/>
      <c r="J26" s="13">
        <f>AR7</f>
        <v>1</v>
      </c>
      <c r="K26" s="5" t="s">
        <v>0</v>
      </c>
      <c r="L26" s="14">
        <f>AP7</f>
        <v>0</v>
      </c>
      <c r="M26" s="46">
        <f>IF(AR7&gt;AP7,3,IF(AR7&lt;AP7,0,"1"))</f>
        <v>3</v>
      </c>
      <c r="N26" s="47"/>
      <c r="O26" s="13">
        <f>AR9+J26</f>
        <v>1</v>
      </c>
      <c r="P26" s="5" t="s">
        <v>0</v>
      </c>
      <c r="Q26" s="14">
        <f>AP9+L26</f>
        <v>3</v>
      </c>
      <c r="R26" s="46">
        <f>IF(AR9&gt;AP9,3,IF(AR9&lt;AP9,0,"1"))+M26</f>
        <v>3</v>
      </c>
      <c r="S26" s="47"/>
      <c r="T26" s="13">
        <f>AP11+O26</f>
        <v>1</v>
      </c>
      <c r="U26" s="5" t="s">
        <v>0</v>
      </c>
      <c r="V26" s="14">
        <f>AR11+Q26</f>
        <v>5</v>
      </c>
      <c r="W26" s="46">
        <f>IF(AP11&gt;AR11,3,IF(AP11&lt;AR11,0,"1"))+R26</f>
        <v>3</v>
      </c>
      <c r="X26" s="47"/>
      <c r="Y26" s="13">
        <f>AR13+T26</f>
        <v>3</v>
      </c>
      <c r="Z26" s="5" t="s">
        <v>0</v>
      </c>
      <c r="AA26" s="15">
        <f>AP13+V26</f>
        <v>6</v>
      </c>
      <c r="AB26" s="46">
        <f>IF(AR13&gt;AP13,3,IF(AR13&lt;AP13,0,"1"))+W26</f>
        <v>6</v>
      </c>
      <c r="AC26" s="47"/>
      <c r="AD26" s="13"/>
      <c r="AE26" s="5"/>
      <c r="AF26" s="15"/>
      <c r="AG26" s="46"/>
      <c r="AH26" s="47"/>
      <c r="AI26" s="40" t="s">
        <v>14</v>
      </c>
      <c r="AJ26" s="41"/>
      <c r="AK26" s="59" t="s">
        <v>21</v>
      </c>
      <c r="AL26" s="59"/>
      <c r="AM26" s="59"/>
      <c r="AN26" s="59"/>
      <c r="AO26" s="59"/>
      <c r="AP26" s="59"/>
      <c r="AQ26" s="59"/>
      <c r="AR26" s="60"/>
      <c r="AS26" s="8"/>
    </row>
    <row r="27" spans="1:45" ht="16.5" thickBot="1">
      <c r="A27" s="42"/>
      <c r="B27" s="43"/>
      <c r="C27" s="43"/>
      <c r="D27" s="43"/>
      <c r="E27" s="43"/>
      <c r="F27" s="43"/>
      <c r="G27" s="43"/>
      <c r="H27" s="43"/>
      <c r="I27" s="43"/>
      <c r="J27" s="16"/>
      <c r="K27" s="9"/>
      <c r="L27" s="17"/>
      <c r="M27" s="34"/>
      <c r="N27" s="35"/>
      <c r="O27" s="16"/>
      <c r="P27" s="9"/>
      <c r="Q27" s="17"/>
      <c r="R27" s="34"/>
      <c r="S27" s="35"/>
      <c r="T27" s="16"/>
      <c r="U27" s="9"/>
      <c r="V27" s="17"/>
      <c r="W27" s="34"/>
      <c r="X27" s="35"/>
      <c r="Y27" s="16"/>
      <c r="Z27" s="9"/>
      <c r="AA27" s="18"/>
      <c r="AB27" s="34"/>
      <c r="AC27" s="35"/>
      <c r="AD27" s="16"/>
      <c r="AE27" s="9"/>
      <c r="AF27" s="18"/>
      <c r="AG27" s="34"/>
      <c r="AH27" s="35"/>
      <c r="AI27" s="36"/>
      <c r="AJ27" s="37"/>
      <c r="AK27" s="68"/>
      <c r="AL27" s="68"/>
      <c r="AM27" s="68"/>
      <c r="AN27" s="68"/>
      <c r="AO27" s="68"/>
      <c r="AP27" s="68"/>
      <c r="AQ27" s="68"/>
      <c r="AR27" s="69"/>
      <c r="AS27" s="2"/>
    </row>
    <row r="29" spans="1:9" ht="15">
      <c r="A29" s="98"/>
      <c r="B29" s="98"/>
      <c r="C29" s="98"/>
      <c r="D29" s="98"/>
      <c r="E29" s="98"/>
      <c r="F29" s="98"/>
      <c r="G29" s="98"/>
      <c r="H29" s="98"/>
      <c r="I29" s="98"/>
    </row>
    <row r="30" spans="1:9" ht="15">
      <c r="A30" s="97"/>
      <c r="B30" s="97"/>
      <c r="C30" s="97"/>
      <c r="D30" s="97"/>
      <c r="E30" s="97"/>
      <c r="F30" s="97"/>
      <c r="G30" s="97"/>
      <c r="H30" s="97"/>
      <c r="I30" s="97"/>
    </row>
    <row r="31" spans="1:9" ht="15">
      <c r="A31" s="97"/>
      <c r="B31" s="97"/>
      <c r="C31" s="97"/>
      <c r="D31" s="97"/>
      <c r="E31" s="97"/>
      <c r="F31" s="97"/>
      <c r="G31" s="97"/>
      <c r="H31" s="97"/>
      <c r="I31" s="97"/>
    </row>
    <row r="32" spans="1:9" ht="15">
      <c r="A32" s="97"/>
      <c r="B32" s="97"/>
      <c r="C32" s="97"/>
      <c r="D32" s="97"/>
      <c r="E32" s="97"/>
      <c r="F32" s="97"/>
      <c r="G32" s="97"/>
      <c r="H32" s="97"/>
      <c r="I32" s="97"/>
    </row>
    <row r="33" spans="1:9" ht="15">
      <c r="A33" s="97"/>
      <c r="B33" s="97"/>
      <c r="C33" s="97"/>
      <c r="D33" s="97"/>
      <c r="E33" s="97"/>
      <c r="F33" s="97"/>
      <c r="G33" s="97"/>
      <c r="H33" s="97"/>
      <c r="I33" s="97"/>
    </row>
  </sheetData>
  <mergeCells count="121">
    <mergeCell ref="A33:I33"/>
    <mergeCell ref="A29:I29"/>
    <mergeCell ref="A30:I30"/>
    <mergeCell ref="A31:I31"/>
    <mergeCell ref="A32:I32"/>
    <mergeCell ref="A17:Q17"/>
    <mergeCell ref="A18:Q18"/>
    <mergeCell ref="A19:Q19"/>
    <mergeCell ref="E4:Q4"/>
    <mergeCell ref="E5:Q5"/>
    <mergeCell ref="E6:Q6"/>
    <mergeCell ref="E7:R7"/>
    <mergeCell ref="B1:AQ2"/>
    <mergeCell ref="S19:U19"/>
    <mergeCell ref="S15:U15"/>
    <mergeCell ref="S16:U16"/>
    <mergeCell ref="S17:U17"/>
    <mergeCell ref="S18:U18"/>
    <mergeCell ref="S11:U11"/>
    <mergeCell ref="S12:U12"/>
    <mergeCell ref="S13:U13"/>
    <mergeCell ref="S14:U14"/>
    <mergeCell ref="S7:U7"/>
    <mergeCell ref="S8:U8"/>
    <mergeCell ref="S9:U9"/>
    <mergeCell ref="S10:U10"/>
    <mergeCell ref="V4:AO4"/>
    <mergeCell ref="S4:U4"/>
    <mergeCell ref="S5:U5"/>
    <mergeCell ref="S6:U6"/>
    <mergeCell ref="V6:AF6"/>
    <mergeCell ref="V5:AF5"/>
    <mergeCell ref="V17:AF17"/>
    <mergeCell ref="V18:AF18"/>
    <mergeCell ref="V19:AF19"/>
    <mergeCell ref="AG6:AO6"/>
    <mergeCell ref="AG7:AO7"/>
    <mergeCell ref="AG8:AO8"/>
    <mergeCell ref="AG9:AO9"/>
    <mergeCell ref="AG10:AO10"/>
    <mergeCell ref="AG11:AO11"/>
    <mergeCell ref="AG12:AO12"/>
    <mergeCell ref="V13:AF13"/>
    <mergeCell ref="V14:AF14"/>
    <mergeCell ref="V15:AF15"/>
    <mergeCell ref="V16:AF16"/>
    <mergeCell ref="V9:AF9"/>
    <mergeCell ref="V10:AF10"/>
    <mergeCell ref="V11:AF11"/>
    <mergeCell ref="V12:AF12"/>
    <mergeCell ref="V7:AF7"/>
    <mergeCell ref="V8:AF8"/>
    <mergeCell ref="AK27:AR27"/>
    <mergeCell ref="AP4:AR4"/>
    <mergeCell ref="AG5:AO5"/>
    <mergeCell ref="AG13:AO13"/>
    <mergeCell ref="AG14:AO14"/>
    <mergeCell ref="AG15:AO15"/>
    <mergeCell ref="AG16:AO16"/>
    <mergeCell ref="AG17:AO17"/>
    <mergeCell ref="AG18:AO18"/>
    <mergeCell ref="AG19:AO19"/>
    <mergeCell ref="A24:I24"/>
    <mergeCell ref="A25:I25"/>
    <mergeCell ref="A23:I23"/>
    <mergeCell ref="AB21:AC21"/>
    <mergeCell ref="M21:N21"/>
    <mergeCell ref="J21:L21"/>
    <mergeCell ref="O21:Q21"/>
    <mergeCell ref="R21:S21"/>
    <mergeCell ref="A26:I26"/>
    <mergeCell ref="AI21:AR21"/>
    <mergeCell ref="AK22:AR22"/>
    <mergeCell ref="AK23:AR23"/>
    <mergeCell ref="AK24:AR24"/>
    <mergeCell ref="AK25:AR25"/>
    <mergeCell ref="AK26:AR26"/>
    <mergeCell ref="R22:S22"/>
    <mergeCell ref="A21:I21"/>
    <mergeCell ref="A22:I22"/>
    <mergeCell ref="T21:V21"/>
    <mergeCell ref="W21:X21"/>
    <mergeCell ref="Y21:AA21"/>
    <mergeCell ref="AI24:AJ24"/>
    <mergeCell ref="AB22:AC22"/>
    <mergeCell ref="AB23:AC23"/>
    <mergeCell ref="AB24:AC24"/>
    <mergeCell ref="W22:X22"/>
    <mergeCell ref="W23:X23"/>
    <mergeCell ref="W24:X24"/>
    <mergeCell ref="AI25:AJ25"/>
    <mergeCell ref="AD21:AF21"/>
    <mergeCell ref="AG21:AH21"/>
    <mergeCell ref="AI26:AJ26"/>
    <mergeCell ref="AI27:AJ27"/>
    <mergeCell ref="AI22:AJ22"/>
    <mergeCell ref="AI23:AJ23"/>
    <mergeCell ref="A27:I27"/>
    <mergeCell ref="AG22:AH22"/>
    <mergeCell ref="AG23:AH23"/>
    <mergeCell ref="AG24:AH24"/>
    <mergeCell ref="AG25:AH25"/>
    <mergeCell ref="AG26:AH26"/>
    <mergeCell ref="AG27:AH27"/>
    <mergeCell ref="W25:X25"/>
    <mergeCell ref="AB25:AC25"/>
    <mergeCell ref="AB26:AC26"/>
    <mergeCell ref="AB27:AC27"/>
    <mergeCell ref="W26:X26"/>
    <mergeCell ref="W27:X27"/>
    <mergeCell ref="M22:N22"/>
    <mergeCell ref="M23:N23"/>
    <mergeCell ref="M24:N24"/>
    <mergeCell ref="M25:N25"/>
    <mergeCell ref="M26:N26"/>
    <mergeCell ref="M27:N27"/>
    <mergeCell ref="R23:S23"/>
    <mergeCell ref="R24:S24"/>
    <mergeCell ref="R25:S25"/>
    <mergeCell ref="R26:S26"/>
    <mergeCell ref="R27:S27"/>
  </mergeCells>
  <printOptions/>
  <pageMargins left="0.26" right="0.23" top="0.49" bottom="0.26" header="0.2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3"/>
  <sheetViews>
    <sheetView showGridLines="0" zoomScale="75" zoomScaleNormal="75" workbookViewId="0" topLeftCell="A1">
      <selection activeCell="AK26" sqref="AK26:AR26"/>
    </sheetView>
  </sheetViews>
  <sheetFormatPr defaultColWidth="11.421875" defaultRowHeight="12.75"/>
  <cols>
    <col min="1" max="10" width="3.28125" style="1" customWidth="1"/>
    <col min="11" max="11" width="0.9921875" style="1" customWidth="1"/>
    <col min="12" max="15" width="3.28125" style="1" customWidth="1"/>
    <col min="16" max="16" width="0.9921875" style="1" customWidth="1"/>
    <col min="17" max="20" width="3.28125" style="1" customWidth="1"/>
    <col min="21" max="21" width="0.9921875" style="1" customWidth="1"/>
    <col min="22" max="25" width="3.28125" style="1" customWidth="1"/>
    <col min="26" max="26" width="0.9921875" style="1" customWidth="1"/>
    <col min="27" max="30" width="3.28125" style="1" customWidth="1"/>
    <col min="31" max="31" width="0.9921875" style="1" customWidth="1"/>
    <col min="32" max="42" width="3.28125" style="1" customWidth="1"/>
    <col min="43" max="43" width="0.85546875" style="1" customWidth="1"/>
    <col min="44" max="16384" width="3.28125" style="1" customWidth="1"/>
  </cols>
  <sheetData>
    <row r="1" spans="2:43" ht="15" customHeight="1">
      <c r="B1" s="80" t="s">
        <v>17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</row>
    <row r="2" spans="2:43" ht="1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ht="9" customHeight="1" thickBot="1"/>
    <row r="4" spans="1:44" s="4" customFormat="1" ht="19.5" thickBot="1">
      <c r="A4" s="26" t="s">
        <v>15</v>
      </c>
      <c r="B4" s="27"/>
      <c r="C4" s="27"/>
      <c r="D4" s="27"/>
      <c r="E4" s="92" t="s">
        <v>16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S4" s="74" t="s">
        <v>4</v>
      </c>
      <c r="T4" s="75"/>
      <c r="U4" s="75"/>
      <c r="V4" s="73" t="s">
        <v>5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0" t="s">
        <v>6</v>
      </c>
      <c r="AQ4" s="70"/>
      <c r="AR4" s="71"/>
    </row>
    <row r="5" spans="1:44" s="4" customFormat="1" ht="19.5" thickTop="1">
      <c r="A5" s="26" t="s">
        <v>1</v>
      </c>
      <c r="B5" s="27"/>
      <c r="C5" s="27"/>
      <c r="D5" s="27"/>
      <c r="E5" s="93" t="s">
        <v>19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S5" s="76">
        <v>0.36319444444444443</v>
      </c>
      <c r="T5" s="77"/>
      <c r="U5" s="77"/>
      <c r="V5" s="99" t="str">
        <f>A22</f>
        <v>Alpen Adria Gym.Völkermarkt</v>
      </c>
      <c r="W5" s="67"/>
      <c r="X5" s="67"/>
      <c r="Y5" s="67"/>
      <c r="Z5" s="67"/>
      <c r="AA5" s="67"/>
      <c r="AB5" s="67"/>
      <c r="AC5" s="67"/>
      <c r="AD5" s="67"/>
      <c r="AE5" s="67"/>
      <c r="AF5" s="67"/>
      <c r="AG5" s="64" t="str">
        <f>A23</f>
        <v>HS 2 Feldkirchen</v>
      </c>
      <c r="AH5" s="64"/>
      <c r="AI5" s="64"/>
      <c r="AJ5" s="64"/>
      <c r="AK5" s="64"/>
      <c r="AL5" s="64"/>
      <c r="AM5" s="64"/>
      <c r="AN5" s="64"/>
      <c r="AO5" s="64"/>
      <c r="AP5" s="20">
        <v>5</v>
      </c>
      <c r="AQ5" s="5" t="s">
        <v>0</v>
      </c>
      <c r="AR5" s="23">
        <v>0</v>
      </c>
    </row>
    <row r="6" spans="1:44" s="4" customFormat="1" ht="18.75">
      <c r="A6" s="26" t="s">
        <v>2</v>
      </c>
      <c r="B6" s="27"/>
      <c r="C6" s="27"/>
      <c r="D6" s="27"/>
      <c r="E6" s="94" t="s">
        <v>36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S6" s="78">
        <f aca="true" t="shared" si="0" ref="S6:S14">S5+"00:26"</f>
        <v>0.38125</v>
      </c>
      <c r="T6" s="79"/>
      <c r="U6" s="79"/>
      <c r="V6" s="67" t="str">
        <f>A24</f>
        <v>HS 2 Villach-Lind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 t="str">
        <f>A25</f>
        <v>SHS 1 Spittal</v>
      </c>
      <c r="AH6" s="67"/>
      <c r="AI6" s="67"/>
      <c r="AJ6" s="67"/>
      <c r="AK6" s="67"/>
      <c r="AL6" s="67"/>
      <c r="AM6" s="67"/>
      <c r="AN6" s="67"/>
      <c r="AO6" s="67"/>
      <c r="AP6" s="21">
        <v>0</v>
      </c>
      <c r="AQ6" s="19" t="s">
        <v>0</v>
      </c>
      <c r="AR6" s="24">
        <v>3</v>
      </c>
    </row>
    <row r="7" spans="1:44" s="4" customFormat="1" ht="18.75">
      <c r="A7" s="26" t="s">
        <v>3</v>
      </c>
      <c r="B7" s="27"/>
      <c r="C7" s="27"/>
      <c r="D7" s="27"/>
      <c r="E7" s="95" t="s">
        <v>26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78">
        <f t="shared" si="0"/>
        <v>0.3993055555555555</v>
      </c>
      <c r="T7" s="79"/>
      <c r="U7" s="79"/>
      <c r="V7" s="67" t="str">
        <f>A23</f>
        <v>HS 2 Feldkirchen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99" t="s">
        <v>24</v>
      </c>
      <c r="AH7" s="67"/>
      <c r="AI7" s="67"/>
      <c r="AJ7" s="67"/>
      <c r="AK7" s="67"/>
      <c r="AL7" s="67"/>
      <c r="AM7" s="67"/>
      <c r="AN7" s="67"/>
      <c r="AO7" s="67"/>
      <c r="AP7" s="21">
        <v>0</v>
      </c>
      <c r="AQ7" s="19" t="s">
        <v>0</v>
      </c>
      <c r="AR7" s="24">
        <v>3</v>
      </c>
    </row>
    <row r="8" spans="19:44" s="4" customFormat="1" ht="18">
      <c r="S8" s="78">
        <f t="shared" si="0"/>
        <v>0.41736111111111107</v>
      </c>
      <c r="T8" s="79"/>
      <c r="U8" s="79"/>
      <c r="V8" s="99" t="str">
        <f>A22</f>
        <v>Alpen Adria Gym.Völkermarkt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 t="str">
        <f>A24</f>
        <v>HS 2 Villach-Lind</v>
      </c>
      <c r="AH8" s="67"/>
      <c r="AI8" s="67"/>
      <c r="AJ8" s="67"/>
      <c r="AK8" s="67"/>
      <c r="AL8" s="67"/>
      <c r="AM8" s="67"/>
      <c r="AN8" s="67"/>
      <c r="AO8" s="67"/>
      <c r="AP8" s="21">
        <v>2</v>
      </c>
      <c r="AQ8" s="19" t="s">
        <v>0</v>
      </c>
      <c r="AR8" s="24">
        <v>1</v>
      </c>
    </row>
    <row r="9" spans="19:44" s="4" customFormat="1" ht="18">
      <c r="S9" s="78">
        <f t="shared" si="0"/>
        <v>0.4354166666666666</v>
      </c>
      <c r="T9" s="79"/>
      <c r="U9" s="79"/>
      <c r="V9" s="67" t="str">
        <f>A25</f>
        <v>SHS 1 Spittal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 t="str">
        <f>A26</f>
        <v>SHS 2 Klagenfurt</v>
      </c>
      <c r="AH9" s="67"/>
      <c r="AI9" s="67"/>
      <c r="AJ9" s="67"/>
      <c r="AK9" s="67"/>
      <c r="AL9" s="67"/>
      <c r="AM9" s="67"/>
      <c r="AN9" s="67"/>
      <c r="AO9" s="67"/>
      <c r="AP9" s="21">
        <v>0</v>
      </c>
      <c r="AQ9" s="19" t="s">
        <v>0</v>
      </c>
      <c r="AR9" s="24">
        <v>1</v>
      </c>
    </row>
    <row r="10" spans="19:44" s="4" customFormat="1" ht="18">
      <c r="S10" s="78">
        <f>S9+"00:26"</f>
        <v>0.45347222222222217</v>
      </c>
      <c r="T10" s="79"/>
      <c r="U10" s="79"/>
      <c r="V10" s="67" t="str">
        <f>A24</f>
        <v>HS 2 Villach-Lind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 t="str">
        <f>A23</f>
        <v>HS 2 Feldkirchen</v>
      </c>
      <c r="AH10" s="67"/>
      <c r="AI10" s="67"/>
      <c r="AJ10" s="67"/>
      <c r="AK10" s="67"/>
      <c r="AL10" s="67"/>
      <c r="AM10" s="67"/>
      <c r="AN10" s="67"/>
      <c r="AO10" s="67"/>
      <c r="AP10" s="21">
        <v>2</v>
      </c>
      <c r="AQ10" s="19" t="s">
        <v>0</v>
      </c>
      <c r="AR10" s="24">
        <v>0</v>
      </c>
    </row>
    <row r="11" spans="19:44" s="4" customFormat="1" ht="18">
      <c r="S11" s="78">
        <f t="shared" si="0"/>
        <v>0.4715277777777777</v>
      </c>
      <c r="T11" s="79"/>
      <c r="U11" s="79"/>
      <c r="V11" s="67" t="str">
        <f>A26</f>
        <v>SHS 2 Klagenfurt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 t="str">
        <f>A22</f>
        <v>Alpen Adria Gym.Völkermarkt</v>
      </c>
      <c r="AH11" s="67"/>
      <c r="AI11" s="67"/>
      <c r="AJ11" s="67"/>
      <c r="AK11" s="67"/>
      <c r="AL11" s="67"/>
      <c r="AM11" s="67"/>
      <c r="AN11" s="67"/>
      <c r="AO11" s="67"/>
      <c r="AP11" s="21">
        <v>0</v>
      </c>
      <c r="AQ11" s="19" t="s">
        <v>0</v>
      </c>
      <c r="AR11" s="24">
        <v>2</v>
      </c>
    </row>
    <row r="12" spans="19:44" s="4" customFormat="1" ht="18">
      <c r="S12" s="78">
        <f t="shared" si="0"/>
        <v>0.48958333333333326</v>
      </c>
      <c r="T12" s="79"/>
      <c r="U12" s="79"/>
      <c r="V12" s="67" t="str">
        <f>A23</f>
        <v>HS 2 Feldkirchen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 t="str">
        <f>A25</f>
        <v>SHS 1 Spittal</v>
      </c>
      <c r="AH12" s="67"/>
      <c r="AI12" s="67"/>
      <c r="AJ12" s="67"/>
      <c r="AK12" s="67"/>
      <c r="AL12" s="67"/>
      <c r="AM12" s="67"/>
      <c r="AN12" s="67"/>
      <c r="AO12" s="67"/>
      <c r="AP12" s="21">
        <v>0</v>
      </c>
      <c r="AQ12" s="19" t="s">
        <v>0</v>
      </c>
      <c r="AR12" s="24">
        <v>2</v>
      </c>
    </row>
    <row r="13" spans="19:44" s="4" customFormat="1" ht="18">
      <c r="S13" s="78">
        <f t="shared" si="0"/>
        <v>0.5076388888888889</v>
      </c>
      <c r="T13" s="79"/>
      <c r="U13" s="79"/>
      <c r="V13" s="67" t="str">
        <f>A24</f>
        <v>HS 2 Villach-Lind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 t="str">
        <f>A26</f>
        <v>SHS 2 Klagenfurt</v>
      </c>
      <c r="AH13" s="67"/>
      <c r="AI13" s="67"/>
      <c r="AJ13" s="67"/>
      <c r="AK13" s="67"/>
      <c r="AL13" s="67"/>
      <c r="AM13" s="67"/>
      <c r="AN13" s="67"/>
      <c r="AO13" s="67"/>
      <c r="AP13" s="21">
        <v>0</v>
      </c>
      <c r="AQ13" s="19" t="s">
        <v>0</v>
      </c>
      <c r="AR13" s="24">
        <v>2</v>
      </c>
    </row>
    <row r="14" spans="19:44" s="4" customFormat="1" ht="18.75" thickBot="1">
      <c r="S14" s="81">
        <f t="shared" si="0"/>
        <v>0.5256944444444445</v>
      </c>
      <c r="T14" s="82"/>
      <c r="U14" s="82"/>
      <c r="V14" s="65" t="str">
        <f>A25</f>
        <v>SHS 1 Spittal</v>
      </c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 t="str">
        <f>A22</f>
        <v>Alpen Adria Gym.Völkermarkt</v>
      </c>
      <c r="AH14" s="65"/>
      <c r="AI14" s="65"/>
      <c r="AJ14" s="65"/>
      <c r="AK14" s="65"/>
      <c r="AL14" s="65"/>
      <c r="AM14" s="65"/>
      <c r="AN14" s="65"/>
      <c r="AO14" s="65"/>
      <c r="AP14" s="22">
        <v>2</v>
      </c>
      <c r="AQ14" s="29" t="s">
        <v>0</v>
      </c>
      <c r="AR14" s="25">
        <v>0</v>
      </c>
    </row>
    <row r="15" spans="19:44" s="4" customFormat="1" ht="18">
      <c r="S15" s="85">
        <v>0.5347222222222222</v>
      </c>
      <c r="T15" s="86"/>
      <c r="U15" s="86"/>
      <c r="V15" s="64" t="s">
        <v>60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 t="s">
        <v>61</v>
      </c>
      <c r="AH15" s="64"/>
      <c r="AI15" s="64"/>
      <c r="AJ15" s="64"/>
      <c r="AK15" s="64"/>
      <c r="AL15" s="64"/>
      <c r="AM15" s="64"/>
      <c r="AN15" s="64"/>
      <c r="AO15" s="64"/>
      <c r="AP15" s="20">
        <v>0</v>
      </c>
      <c r="AQ15" s="28" t="s">
        <v>0</v>
      </c>
      <c r="AR15" s="23">
        <v>2</v>
      </c>
    </row>
    <row r="16" spans="19:44" s="4" customFormat="1" ht="18">
      <c r="S16" s="78">
        <v>0.545138888888889</v>
      </c>
      <c r="T16" s="79"/>
      <c r="U16" s="79"/>
      <c r="V16" s="67" t="s">
        <v>62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 t="s">
        <v>63</v>
      </c>
      <c r="AH16" s="67"/>
      <c r="AI16" s="67"/>
      <c r="AJ16" s="67"/>
      <c r="AK16" s="67"/>
      <c r="AL16" s="67"/>
      <c r="AM16" s="67"/>
      <c r="AN16" s="67"/>
      <c r="AO16" s="67"/>
      <c r="AP16" s="21">
        <v>2</v>
      </c>
      <c r="AQ16" s="6" t="s">
        <v>0</v>
      </c>
      <c r="AR16" s="24">
        <v>1</v>
      </c>
    </row>
    <row r="17" spans="1:44" s="4" customFormat="1" ht="18">
      <c r="A17" s="87" t="s">
        <v>37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S17" s="78"/>
      <c r="T17" s="79"/>
      <c r="U17" s="79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21"/>
      <c r="AQ17" s="6"/>
      <c r="AR17" s="24"/>
    </row>
    <row r="18" spans="1:44" s="4" customFormat="1" ht="18">
      <c r="A18" s="89" t="s">
        <v>38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S18" s="78"/>
      <c r="T18" s="79"/>
      <c r="U18" s="79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21"/>
      <c r="AQ18" s="6"/>
      <c r="AR18" s="24"/>
    </row>
    <row r="19" spans="1:44" s="4" customFormat="1" ht="18.75" thickBot="1">
      <c r="A19" s="90" t="s">
        <v>47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S19" s="81"/>
      <c r="T19" s="82"/>
      <c r="U19" s="82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22"/>
      <c r="AQ19" s="7"/>
      <c r="AR19" s="25"/>
    </row>
    <row r="20" spans="1:43" s="4" customFormat="1" ht="7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5" s="4" customFormat="1" ht="18" customHeight="1" thickBot="1">
      <c r="A21" s="61" t="s">
        <v>5</v>
      </c>
      <c r="B21" s="62"/>
      <c r="C21" s="62"/>
      <c r="D21" s="62"/>
      <c r="E21" s="62"/>
      <c r="F21" s="62"/>
      <c r="G21" s="62"/>
      <c r="H21" s="62"/>
      <c r="I21" s="63"/>
      <c r="J21" s="48" t="s">
        <v>9</v>
      </c>
      <c r="K21" s="49"/>
      <c r="L21" s="49"/>
      <c r="M21" s="49" t="s">
        <v>8</v>
      </c>
      <c r="N21" s="51"/>
      <c r="O21" s="48" t="s">
        <v>9</v>
      </c>
      <c r="P21" s="49"/>
      <c r="Q21" s="49"/>
      <c r="R21" s="66" t="s">
        <v>8</v>
      </c>
      <c r="S21" s="51"/>
      <c r="T21" s="48" t="s">
        <v>9</v>
      </c>
      <c r="U21" s="49"/>
      <c r="V21" s="49"/>
      <c r="W21" s="49" t="s">
        <v>8</v>
      </c>
      <c r="X21" s="51"/>
      <c r="Y21" s="48" t="s">
        <v>9</v>
      </c>
      <c r="Z21" s="49"/>
      <c r="AA21" s="50"/>
      <c r="AB21" s="49" t="s">
        <v>8</v>
      </c>
      <c r="AC21" s="51"/>
      <c r="AD21" s="48" t="s">
        <v>9</v>
      </c>
      <c r="AE21" s="49"/>
      <c r="AF21" s="50"/>
      <c r="AG21" s="49" t="s">
        <v>8</v>
      </c>
      <c r="AH21" s="51"/>
      <c r="AI21" s="54" t="s">
        <v>33</v>
      </c>
      <c r="AJ21" s="55"/>
      <c r="AK21" s="55"/>
      <c r="AL21" s="55"/>
      <c r="AM21" s="55"/>
      <c r="AN21" s="55"/>
      <c r="AO21" s="55"/>
      <c r="AP21" s="55"/>
      <c r="AQ21" s="55"/>
      <c r="AR21" s="56"/>
      <c r="AS21" s="8"/>
    </row>
    <row r="22" spans="1:45" s="4" customFormat="1" ht="18.75" thickTop="1">
      <c r="A22" s="100" t="s">
        <v>27</v>
      </c>
      <c r="B22" s="101"/>
      <c r="C22" s="101"/>
      <c r="D22" s="101"/>
      <c r="E22" s="101"/>
      <c r="F22" s="101"/>
      <c r="G22" s="101"/>
      <c r="H22" s="101"/>
      <c r="I22" s="101"/>
      <c r="J22" s="11">
        <f>AP5</f>
        <v>5</v>
      </c>
      <c r="K22" s="5" t="s">
        <v>0</v>
      </c>
      <c r="L22" s="10">
        <f>AR5</f>
        <v>0</v>
      </c>
      <c r="M22" s="44">
        <f>IF(AP5&gt;AR5,3,IF(AP5&lt;AR5,0,"1"))</f>
        <v>3</v>
      </c>
      <c r="N22" s="45"/>
      <c r="O22" s="11">
        <f>AP8+J22</f>
        <v>7</v>
      </c>
      <c r="P22" s="5" t="s">
        <v>0</v>
      </c>
      <c r="Q22" s="10">
        <f>AR8+L22</f>
        <v>1</v>
      </c>
      <c r="R22" s="44">
        <f>IF(AP8&gt;AR8,3,IF(AP8&lt;AR8,0,"1"))+M22</f>
        <v>6</v>
      </c>
      <c r="S22" s="45"/>
      <c r="T22" s="11">
        <f>AR11+O22</f>
        <v>9</v>
      </c>
      <c r="U22" s="5" t="s">
        <v>0</v>
      </c>
      <c r="V22" s="10">
        <f>AP11+Q22</f>
        <v>1</v>
      </c>
      <c r="W22" s="44">
        <f>IF(AR11&gt;AP11,3,IF(AR11&lt;AP11,0,"1"))+R22</f>
        <v>9</v>
      </c>
      <c r="X22" s="45"/>
      <c r="Y22" s="11">
        <f>AR14+T22</f>
        <v>9</v>
      </c>
      <c r="Z22" s="5" t="s">
        <v>0</v>
      </c>
      <c r="AA22" s="12">
        <f>AP14+V22</f>
        <v>3</v>
      </c>
      <c r="AB22" s="44">
        <f>IF(AR14&gt;AP14,3,IF(AR14&lt;AP14,0,"1"))+W22</f>
        <v>9</v>
      </c>
      <c r="AC22" s="45"/>
      <c r="AD22" s="11"/>
      <c r="AE22" s="5"/>
      <c r="AF22" s="12"/>
      <c r="AG22" s="44"/>
      <c r="AH22" s="45"/>
      <c r="AI22" s="38" t="s">
        <v>10</v>
      </c>
      <c r="AJ22" s="39"/>
      <c r="AK22" s="57" t="s">
        <v>64</v>
      </c>
      <c r="AL22" s="57"/>
      <c r="AM22" s="57"/>
      <c r="AN22" s="57"/>
      <c r="AO22" s="57"/>
      <c r="AP22" s="57"/>
      <c r="AQ22" s="57"/>
      <c r="AR22" s="58"/>
      <c r="AS22" s="8"/>
    </row>
    <row r="23" spans="1:45" s="4" customFormat="1" ht="18">
      <c r="A23" s="52" t="s">
        <v>28</v>
      </c>
      <c r="B23" s="53"/>
      <c r="C23" s="53"/>
      <c r="D23" s="53"/>
      <c r="E23" s="53"/>
      <c r="F23" s="53"/>
      <c r="G23" s="53"/>
      <c r="H23" s="53"/>
      <c r="I23" s="53"/>
      <c r="J23" s="13">
        <f>AR5</f>
        <v>0</v>
      </c>
      <c r="K23" s="5" t="s">
        <v>0</v>
      </c>
      <c r="L23" s="14">
        <f>AP5</f>
        <v>5</v>
      </c>
      <c r="M23" s="46">
        <f>IF(AR5&gt;AP5,3,IF(AR5&lt;AP5,0,"1"))</f>
        <v>0</v>
      </c>
      <c r="N23" s="47"/>
      <c r="O23" s="13">
        <f>AP7+J23</f>
        <v>0</v>
      </c>
      <c r="P23" s="5" t="s">
        <v>0</v>
      </c>
      <c r="Q23" s="14">
        <f>AR7+L23</f>
        <v>8</v>
      </c>
      <c r="R23" s="46">
        <f>IF(AP7&gt;AR7,3,IF(AP7&lt;AR7,0,"1"))+M23</f>
        <v>0</v>
      </c>
      <c r="S23" s="47"/>
      <c r="T23" s="13">
        <f>AR10+O23</f>
        <v>0</v>
      </c>
      <c r="U23" s="5" t="s">
        <v>0</v>
      </c>
      <c r="V23" s="14">
        <f>AP10+Q23</f>
        <v>10</v>
      </c>
      <c r="W23" s="46">
        <f>IF(AR10&gt;AP10,3,IF(AR10&lt;AP10,0,"1"))+R23</f>
        <v>0</v>
      </c>
      <c r="X23" s="47"/>
      <c r="Y23" s="13">
        <f>AP12+T23</f>
        <v>0</v>
      </c>
      <c r="Z23" s="5" t="s">
        <v>0</v>
      </c>
      <c r="AA23" s="15">
        <f>AR12+V23</f>
        <v>12</v>
      </c>
      <c r="AB23" s="46">
        <f>IF(AP12&gt;AR12,3,IF(AP12&lt;AR12,0,"1"))+W23</f>
        <v>0</v>
      </c>
      <c r="AC23" s="47"/>
      <c r="AD23" s="13"/>
      <c r="AE23" s="5"/>
      <c r="AF23" s="15"/>
      <c r="AG23" s="46"/>
      <c r="AH23" s="47"/>
      <c r="AI23" s="40" t="s">
        <v>11</v>
      </c>
      <c r="AJ23" s="41"/>
      <c r="AK23" s="59" t="s">
        <v>65</v>
      </c>
      <c r="AL23" s="59"/>
      <c r="AM23" s="59"/>
      <c r="AN23" s="59"/>
      <c r="AO23" s="59"/>
      <c r="AP23" s="59"/>
      <c r="AQ23" s="59"/>
      <c r="AR23" s="60"/>
      <c r="AS23" s="8"/>
    </row>
    <row r="24" spans="1:45" s="4" customFormat="1" ht="18">
      <c r="A24" s="52" t="s">
        <v>29</v>
      </c>
      <c r="B24" s="53"/>
      <c r="C24" s="53"/>
      <c r="D24" s="53"/>
      <c r="E24" s="53"/>
      <c r="F24" s="53"/>
      <c r="G24" s="53"/>
      <c r="H24" s="53"/>
      <c r="I24" s="53"/>
      <c r="J24" s="13">
        <f>AP6</f>
        <v>0</v>
      </c>
      <c r="K24" s="5" t="s">
        <v>0</v>
      </c>
      <c r="L24" s="14">
        <f>AR6</f>
        <v>3</v>
      </c>
      <c r="M24" s="46">
        <f>IF(AP6&gt;AR6,3,IF(AP6&lt;AR6,0,"1"))</f>
        <v>0</v>
      </c>
      <c r="N24" s="47"/>
      <c r="O24" s="13">
        <f>AR8+J24</f>
        <v>1</v>
      </c>
      <c r="P24" s="5" t="s">
        <v>0</v>
      </c>
      <c r="Q24" s="14">
        <f>AP8+L24</f>
        <v>5</v>
      </c>
      <c r="R24" s="46">
        <f>IF(AR8&gt;AP8,3,IF(AR8&lt;AP8,0,"1"))+M24</f>
        <v>0</v>
      </c>
      <c r="S24" s="47"/>
      <c r="T24" s="13">
        <f>AP10+O24</f>
        <v>3</v>
      </c>
      <c r="U24" s="5" t="s">
        <v>0</v>
      </c>
      <c r="V24" s="14">
        <f>AR10+Q24</f>
        <v>5</v>
      </c>
      <c r="W24" s="46">
        <f>IF(AP10&gt;AR10,3,IF(AP10&lt;AR10,0,"1"))+R24</f>
        <v>3</v>
      </c>
      <c r="X24" s="47"/>
      <c r="Y24" s="13">
        <f>AP13+T24</f>
        <v>3</v>
      </c>
      <c r="Z24" s="5" t="s">
        <v>0</v>
      </c>
      <c r="AA24" s="15">
        <f>AR13+V24</f>
        <v>7</v>
      </c>
      <c r="AB24" s="46">
        <f>IF(AP13&gt;AR13,3,IF(AP13&lt;AR13,0,"1"))+W24</f>
        <v>3</v>
      </c>
      <c r="AC24" s="47"/>
      <c r="AD24" s="13"/>
      <c r="AE24" s="5"/>
      <c r="AF24" s="15"/>
      <c r="AG24" s="46"/>
      <c r="AH24" s="47"/>
      <c r="AI24" s="40" t="s">
        <v>12</v>
      </c>
      <c r="AJ24" s="41"/>
      <c r="AK24" s="59" t="s">
        <v>23</v>
      </c>
      <c r="AL24" s="59"/>
      <c r="AM24" s="59"/>
      <c r="AN24" s="59"/>
      <c r="AO24" s="59"/>
      <c r="AP24" s="59"/>
      <c r="AQ24" s="59"/>
      <c r="AR24" s="60"/>
      <c r="AS24" s="8"/>
    </row>
    <row r="25" spans="1:45" s="4" customFormat="1" ht="18">
      <c r="A25" s="52" t="s">
        <v>20</v>
      </c>
      <c r="B25" s="53"/>
      <c r="C25" s="53"/>
      <c r="D25" s="53"/>
      <c r="E25" s="53"/>
      <c r="F25" s="53"/>
      <c r="G25" s="53"/>
      <c r="H25" s="53"/>
      <c r="I25" s="53"/>
      <c r="J25" s="13">
        <f>AR6</f>
        <v>3</v>
      </c>
      <c r="K25" s="5" t="s">
        <v>0</v>
      </c>
      <c r="L25" s="14">
        <f>AP6</f>
        <v>0</v>
      </c>
      <c r="M25" s="46">
        <f>IF(AR6&gt;AP6,3,IF(AR6&lt;AP6,0,"1"))</f>
        <v>3</v>
      </c>
      <c r="N25" s="47"/>
      <c r="O25" s="13">
        <f>AP9+J25</f>
        <v>3</v>
      </c>
      <c r="P25" s="5" t="s">
        <v>0</v>
      </c>
      <c r="Q25" s="14">
        <f>AR9+L25</f>
        <v>1</v>
      </c>
      <c r="R25" s="46">
        <f>IF(AP9&gt;AR9,3,IF(AP9&lt;AR9,0,"1"))+M25</f>
        <v>3</v>
      </c>
      <c r="S25" s="47"/>
      <c r="T25" s="13">
        <f>AR12+O25</f>
        <v>5</v>
      </c>
      <c r="U25" s="5" t="s">
        <v>0</v>
      </c>
      <c r="V25" s="14">
        <f>AP12+Q25</f>
        <v>1</v>
      </c>
      <c r="W25" s="46">
        <f>IF(AR12&gt;AP12,3,IF(AR12&lt;AP12,0,"1"))+R25</f>
        <v>6</v>
      </c>
      <c r="X25" s="47"/>
      <c r="Y25" s="13">
        <f>AP14+T25</f>
        <v>7</v>
      </c>
      <c r="Z25" s="5" t="s">
        <v>0</v>
      </c>
      <c r="AA25" s="15">
        <f>AR14+V25</f>
        <v>1</v>
      </c>
      <c r="AB25" s="46">
        <f>IF(AP14&gt;AR14,3,IF(AP14&lt;AR14,0,"1"))+W25</f>
        <v>9</v>
      </c>
      <c r="AC25" s="47"/>
      <c r="AD25" s="13"/>
      <c r="AE25" s="5"/>
      <c r="AF25" s="15"/>
      <c r="AG25" s="46"/>
      <c r="AH25" s="47"/>
      <c r="AI25" s="40" t="s">
        <v>13</v>
      </c>
      <c r="AJ25" s="41"/>
      <c r="AK25" s="59" t="s">
        <v>29</v>
      </c>
      <c r="AL25" s="59"/>
      <c r="AM25" s="59"/>
      <c r="AN25" s="59"/>
      <c r="AO25" s="59"/>
      <c r="AP25" s="59"/>
      <c r="AQ25" s="59"/>
      <c r="AR25" s="60"/>
      <c r="AS25" s="8"/>
    </row>
    <row r="26" spans="1:45" s="4" customFormat="1" ht="18">
      <c r="A26" s="52" t="s">
        <v>23</v>
      </c>
      <c r="B26" s="53"/>
      <c r="C26" s="53"/>
      <c r="D26" s="53"/>
      <c r="E26" s="53"/>
      <c r="F26" s="53"/>
      <c r="G26" s="53"/>
      <c r="H26" s="53"/>
      <c r="I26" s="53"/>
      <c r="J26" s="13">
        <f>AR7</f>
        <v>3</v>
      </c>
      <c r="K26" s="5" t="s">
        <v>0</v>
      </c>
      <c r="L26" s="14">
        <f>AP7</f>
        <v>0</v>
      </c>
      <c r="M26" s="46">
        <f>IF(AR7&gt;AP7,3,IF(AR7&lt;AP7,0,"1"))</f>
        <v>3</v>
      </c>
      <c r="N26" s="47"/>
      <c r="O26" s="13">
        <f>AR9+J26</f>
        <v>4</v>
      </c>
      <c r="P26" s="5" t="s">
        <v>0</v>
      </c>
      <c r="Q26" s="14">
        <f>AP9+L26</f>
        <v>0</v>
      </c>
      <c r="R26" s="46">
        <f>IF(AR9&gt;AP9,3,IF(AR9&lt;AP9,0,"1"))+M26</f>
        <v>6</v>
      </c>
      <c r="S26" s="47"/>
      <c r="T26" s="13">
        <f>AP11+O26</f>
        <v>4</v>
      </c>
      <c r="U26" s="5" t="s">
        <v>0</v>
      </c>
      <c r="V26" s="14">
        <f>AR11+Q26</f>
        <v>2</v>
      </c>
      <c r="W26" s="46">
        <f>IF(AP11&gt;AR11,3,IF(AP11&lt;AR11,0,"1"))+R26</f>
        <v>6</v>
      </c>
      <c r="X26" s="47"/>
      <c r="Y26" s="13">
        <f>AR13+T26</f>
        <v>6</v>
      </c>
      <c r="Z26" s="5" t="s">
        <v>0</v>
      </c>
      <c r="AA26" s="15">
        <f>AP13+V26</f>
        <v>2</v>
      </c>
      <c r="AB26" s="46">
        <f>IF(AR13&gt;AP13,3,IF(AR13&lt;AP13,0,"1"))+W26</f>
        <v>9</v>
      </c>
      <c r="AC26" s="47"/>
      <c r="AD26" s="13"/>
      <c r="AE26" s="5"/>
      <c r="AF26" s="15"/>
      <c r="AG26" s="46"/>
      <c r="AH26" s="47"/>
      <c r="AI26" s="40" t="s">
        <v>14</v>
      </c>
      <c r="AJ26" s="41"/>
      <c r="AK26" s="59" t="s">
        <v>28</v>
      </c>
      <c r="AL26" s="59"/>
      <c r="AM26" s="59"/>
      <c r="AN26" s="59"/>
      <c r="AO26" s="59"/>
      <c r="AP26" s="59"/>
      <c r="AQ26" s="59"/>
      <c r="AR26" s="60"/>
      <c r="AS26" s="8"/>
    </row>
    <row r="27" spans="1:45" ht="16.5" thickBot="1">
      <c r="A27" s="42"/>
      <c r="B27" s="43"/>
      <c r="C27" s="43"/>
      <c r="D27" s="43"/>
      <c r="E27" s="43"/>
      <c r="F27" s="43"/>
      <c r="G27" s="43"/>
      <c r="H27" s="43"/>
      <c r="I27" s="43"/>
      <c r="J27" s="16"/>
      <c r="K27" s="9"/>
      <c r="L27" s="17"/>
      <c r="M27" s="34"/>
      <c r="N27" s="35"/>
      <c r="O27" s="16"/>
      <c r="P27" s="9"/>
      <c r="Q27" s="17"/>
      <c r="R27" s="34"/>
      <c r="S27" s="35"/>
      <c r="T27" s="16"/>
      <c r="U27" s="9"/>
      <c r="V27" s="17"/>
      <c r="W27" s="34"/>
      <c r="X27" s="35"/>
      <c r="Y27" s="16"/>
      <c r="Z27" s="9"/>
      <c r="AA27" s="18"/>
      <c r="AB27" s="34"/>
      <c r="AC27" s="35"/>
      <c r="AD27" s="16"/>
      <c r="AE27" s="9"/>
      <c r="AF27" s="18"/>
      <c r="AG27" s="34"/>
      <c r="AH27" s="35"/>
      <c r="AI27" s="36"/>
      <c r="AJ27" s="37"/>
      <c r="AK27" s="68"/>
      <c r="AL27" s="68"/>
      <c r="AM27" s="68"/>
      <c r="AN27" s="68"/>
      <c r="AO27" s="68"/>
      <c r="AP27" s="68"/>
      <c r="AQ27" s="68"/>
      <c r="AR27" s="69"/>
      <c r="AS27" s="2"/>
    </row>
    <row r="29" spans="1:9" ht="15">
      <c r="A29" s="97"/>
      <c r="B29" s="97"/>
      <c r="C29" s="97"/>
      <c r="D29" s="97"/>
      <c r="E29" s="97"/>
      <c r="F29" s="97"/>
      <c r="G29" s="97"/>
      <c r="H29" s="97"/>
      <c r="I29" s="97"/>
    </row>
    <row r="30" spans="1:9" ht="15">
      <c r="A30" s="97"/>
      <c r="B30" s="97"/>
      <c r="C30" s="97"/>
      <c r="D30" s="97"/>
      <c r="E30" s="97"/>
      <c r="F30" s="97"/>
      <c r="G30" s="97"/>
      <c r="H30" s="97"/>
      <c r="I30" s="97"/>
    </row>
    <row r="31" spans="1:9" ht="15">
      <c r="A31" s="97"/>
      <c r="B31" s="97"/>
      <c r="C31" s="97"/>
      <c r="D31" s="97"/>
      <c r="E31" s="97"/>
      <c r="F31" s="97"/>
      <c r="G31" s="97"/>
      <c r="H31" s="97"/>
      <c r="I31" s="97"/>
    </row>
    <row r="32" spans="1:9" ht="15">
      <c r="A32" s="97"/>
      <c r="B32" s="97"/>
      <c r="C32" s="97"/>
      <c r="D32" s="97"/>
      <c r="E32" s="97"/>
      <c r="F32" s="97"/>
      <c r="G32" s="97"/>
      <c r="H32" s="97"/>
      <c r="I32" s="97"/>
    </row>
    <row r="33" spans="1:9" ht="15">
      <c r="A33" s="97"/>
      <c r="B33" s="97"/>
      <c r="C33" s="97"/>
      <c r="D33" s="97"/>
      <c r="E33" s="97"/>
      <c r="F33" s="97"/>
      <c r="G33" s="97"/>
      <c r="H33" s="97"/>
      <c r="I33" s="97"/>
    </row>
  </sheetData>
  <mergeCells count="121">
    <mergeCell ref="A33:I33"/>
    <mergeCell ref="A29:I29"/>
    <mergeCell ref="A30:I30"/>
    <mergeCell ref="A31:I31"/>
    <mergeCell ref="A32:I32"/>
    <mergeCell ref="A17:Q17"/>
    <mergeCell ref="A18:Q18"/>
    <mergeCell ref="A19:Q19"/>
    <mergeCell ref="M26:N26"/>
    <mergeCell ref="M22:N22"/>
    <mergeCell ref="A26:I26"/>
    <mergeCell ref="A24:I24"/>
    <mergeCell ref="A25:I25"/>
    <mergeCell ref="A23:I23"/>
    <mergeCell ref="M27:N27"/>
    <mergeCell ref="R23:S23"/>
    <mergeCell ref="R24:S24"/>
    <mergeCell ref="R25:S25"/>
    <mergeCell ref="R26:S26"/>
    <mergeCell ref="R27:S27"/>
    <mergeCell ref="M23:N23"/>
    <mergeCell ref="M24:N24"/>
    <mergeCell ref="M25:N25"/>
    <mergeCell ref="W25:X25"/>
    <mergeCell ref="AB25:AC25"/>
    <mergeCell ref="AB26:AC26"/>
    <mergeCell ref="AB27:AC27"/>
    <mergeCell ref="W26:X26"/>
    <mergeCell ref="W27:X27"/>
    <mergeCell ref="AI27:AJ27"/>
    <mergeCell ref="AI22:AJ22"/>
    <mergeCell ref="AI23:AJ23"/>
    <mergeCell ref="A27:I27"/>
    <mergeCell ref="AG22:AH22"/>
    <mergeCell ref="AG23:AH23"/>
    <mergeCell ref="AG24:AH24"/>
    <mergeCell ref="AG25:AH25"/>
    <mergeCell ref="AG26:AH26"/>
    <mergeCell ref="AG27:AH27"/>
    <mergeCell ref="AI25:AJ25"/>
    <mergeCell ref="AD21:AF21"/>
    <mergeCell ref="AG21:AH21"/>
    <mergeCell ref="AI26:AJ26"/>
    <mergeCell ref="AI21:AR21"/>
    <mergeCell ref="AK22:AR22"/>
    <mergeCell ref="AK23:AR23"/>
    <mergeCell ref="AK24:AR24"/>
    <mergeCell ref="AK25:AR25"/>
    <mergeCell ref="AK26:AR26"/>
    <mergeCell ref="T21:V21"/>
    <mergeCell ref="W21:X21"/>
    <mergeCell ref="Y21:AA21"/>
    <mergeCell ref="AI24:AJ24"/>
    <mergeCell ref="AB22:AC22"/>
    <mergeCell ref="AB23:AC23"/>
    <mergeCell ref="AB24:AC24"/>
    <mergeCell ref="W22:X22"/>
    <mergeCell ref="W23:X23"/>
    <mergeCell ref="W24:X24"/>
    <mergeCell ref="R22:S22"/>
    <mergeCell ref="A21:I21"/>
    <mergeCell ref="A22:I22"/>
    <mergeCell ref="AG18:AO18"/>
    <mergeCell ref="AG19:AO19"/>
    <mergeCell ref="AB21:AC21"/>
    <mergeCell ref="M21:N21"/>
    <mergeCell ref="J21:L21"/>
    <mergeCell ref="O21:Q21"/>
    <mergeCell ref="R21:S21"/>
    <mergeCell ref="V7:AF7"/>
    <mergeCell ref="V8:AF8"/>
    <mergeCell ref="AK27:AR27"/>
    <mergeCell ref="AP4:AR4"/>
    <mergeCell ref="AG5:AO5"/>
    <mergeCell ref="AG13:AO13"/>
    <mergeCell ref="AG14:AO14"/>
    <mergeCell ref="AG15:AO15"/>
    <mergeCell ref="AG16:AO16"/>
    <mergeCell ref="AG17:AO17"/>
    <mergeCell ref="V9:AF9"/>
    <mergeCell ref="V10:AF10"/>
    <mergeCell ref="V11:AF11"/>
    <mergeCell ref="V12:AF12"/>
    <mergeCell ref="V13:AF13"/>
    <mergeCell ref="V14:AF14"/>
    <mergeCell ref="V15:AF15"/>
    <mergeCell ref="V16:AF16"/>
    <mergeCell ref="V17:AF17"/>
    <mergeCell ref="V18:AF18"/>
    <mergeCell ref="V19:AF19"/>
    <mergeCell ref="AG6:AO6"/>
    <mergeCell ref="AG7:AO7"/>
    <mergeCell ref="AG8:AO8"/>
    <mergeCell ref="AG9:AO9"/>
    <mergeCell ref="AG10:AO10"/>
    <mergeCell ref="AG11:AO11"/>
    <mergeCell ref="AG12:AO12"/>
    <mergeCell ref="V4:AO4"/>
    <mergeCell ref="S4:U4"/>
    <mergeCell ref="S5:U5"/>
    <mergeCell ref="S6:U6"/>
    <mergeCell ref="V6:AF6"/>
    <mergeCell ref="V5:AF5"/>
    <mergeCell ref="S7:U7"/>
    <mergeCell ref="S8:U8"/>
    <mergeCell ref="S9:U9"/>
    <mergeCell ref="S10:U10"/>
    <mergeCell ref="B1:AQ2"/>
    <mergeCell ref="S19:U19"/>
    <mergeCell ref="S15:U15"/>
    <mergeCell ref="S16:U16"/>
    <mergeCell ref="S17:U17"/>
    <mergeCell ref="S18:U18"/>
    <mergeCell ref="S11:U11"/>
    <mergeCell ref="S12:U12"/>
    <mergeCell ref="S13:U13"/>
    <mergeCell ref="S14:U14"/>
    <mergeCell ref="E4:Q4"/>
    <mergeCell ref="E5:Q5"/>
    <mergeCell ref="E6:Q6"/>
    <mergeCell ref="E7:R7"/>
  </mergeCells>
  <printOptions/>
  <pageMargins left="0.35" right="0.23" top="0.44" bottom="0.35" header="0.18" footer="0.29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Pressinger</dc:creator>
  <cp:keywords/>
  <dc:description/>
  <cp:lastModifiedBy>Pressinger</cp:lastModifiedBy>
  <cp:lastPrinted>2007-02-28T15:11:29Z</cp:lastPrinted>
  <dcterms:created xsi:type="dcterms:W3CDTF">2002-01-07T15:26:14Z</dcterms:created>
  <dcterms:modified xsi:type="dcterms:W3CDTF">2007-02-28T15:11:40Z</dcterms:modified>
  <cp:category/>
  <cp:version/>
  <cp:contentType/>
  <cp:contentStatus/>
</cp:coreProperties>
</file>